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pivotCacheDefinition+xml" PartName="/xl/pivotCache/pivotCacheDefinition1.xml"/>
  <Override ContentType="application/vnd.openxmlformats-officedocument.spreadsheetml.pivotCacheDefinition+xml" PartName="/xl/pivotCache/pivotCacheDefinition3.xml"/>
  <Override ContentType="application/vnd.openxmlformats-officedocument.spreadsheetml.pivotCacheDefinition+xml" PartName="/xl/pivotCache/pivotCacheDefinition2.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pivotTable+xml" PartName="/xl/pivotTables/pivotTable6.xml"/>
  <Override ContentType="application/vnd.openxmlformats-officedocument.spreadsheetml.pivotTable+xml" PartName="/xl/pivotTables/pivotTable20.xml"/>
  <Override ContentType="application/vnd.openxmlformats-officedocument.spreadsheetml.pivotTable+xml" PartName="/xl/pivotTables/pivotTable4.xml"/>
  <Override ContentType="application/vnd.openxmlformats-officedocument.spreadsheetml.pivotTable+xml" PartName="/xl/pivotTables/pivotTable17.xml"/>
  <Override ContentType="application/vnd.openxmlformats-officedocument.spreadsheetml.pivotTable+xml" PartName="/xl/pivotTables/pivotTable1.xml"/>
  <Override ContentType="application/vnd.openxmlformats-officedocument.spreadsheetml.pivotTable+xml" PartName="/xl/pivotTables/pivotTable19.xml"/>
  <Override ContentType="application/vnd.openxmlformats-officedocument.spreadsheetml.pivotTable+xml" PartName="/xl/pivotTables/pivotTable22.xml"/>
  <Override ContentType="application/vnd.openxmlformats-officedocument.spreadsheetml.pivotTable+xml" PartName="/xl/pivotTables/pivotTable15.xml"/>
  <Override ContentType="application/vnd.openxmlformats-officedocument.spreadsheetml.pivotTable+xml" PartName="/xl/pivotTables/pivotTable7.xml"/>
  <Override ContentType="application/vnd.openxmlformats-officedocument.spreadsheetml.pivotTable+xml" PartName="/xl/pivotTables/pivotTable9.xml"/>
  <Override ContentType="application/vnd.openxmlformats-officedocument.spreadsheetml.pivotTable+xml" PartName="/xl/pivotTables/pivotTable11.xml"/>
  <Override ContentType="application/vnd.openxmlformats-officedocument.spreadsheetml.pivotTable+xml" PartName="/xl/pivotTables/pivotTable13.xml"/>
  <Override ContentType="application/vnd.openxmlformats-officedocument.spreadsheetml.pivotTable+xml" PartName="/xl/pivotTables/pivotTable5.xml"/>
  <Override ContentType="application/vnd.openxmlformats-officedocument.spreadsheetml.pivotTable+xml" PartName="/xl/pivotTables/pivotTable18.xml"/>
  <Override ContentType="application/vnd.openxmlformats-officedocument.spreadsheetml.pivotTable+xml" PartName="/xl/pivotTables/pivotTable2.xml"/>
  <Override ContentType="application/vnd.openxmlformats-officedocument.spreadsheetml.pivotTable+xml" PartName="/xl/pivotTables/pivotTable3.xml"/>
  <Override ContentType="application/vnd.openxmlformats-officedocument.spreadsheetml.pivotTable+xml" PartName="/xl/pivotTables/pivotTable8.xml"/>
  <Override ContentType="application/vnd.openxmlformats-officedocument.spreadsheetml.pivotTable+xml" PartName="/xl/pivotTables/pivotTable10.xml"/>
  <Override ContentType="application/vnd.openxmlformats-officedocument.spreadsheetml.pivotTable+xml" PartName="/xl/pivotTables/pivotTable16.xml"/>
  <Override ContentType="application/vnd.openxmlformats-officedocument.spreadsheetml.pivotTable+xml" PartName="/xl/pivotTables/pivotTable21.xml"/>
  <Override ContentType="application/vnd.openxmlformats-officedocument.spreadsheetml.pivotTable+xml" PartName="/xl/pivotTables/pivotTable14.xml"/>
  <Override ContentType="application/vnd.openxmlformats-officedocument.spreadsheetml.pivotTable+xml" PartName="/xl/pivotTables/pivotTable12.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10.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4.xml"/>
  <Override ContentType="application/vnd.openxmlformats-officedocument.drawingml.chart+xml" PartName="/xl/charts/chart9.xml"/>
  <Override ContentType="application/vnd.openxmlformats-officedocument.drawingml.chart+xml" PartName="/xl/charts/chart5.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2020" sheetId="1" r:id="rId4"/>
    <sheet state="visible" name="2019" sheetId="2" r:id="rId5"/>
    <sheet state="visible" name="USINF" sheetId="3" r:id="rId6"/>
    <sheet state="visible" name="PENUMPANG" sheetId="4" r:id="rId7"/>
    <sheet state="visible" name="USAHA RUMAHAN" sheetId="5" r:id="rId8"/>
    <sheet state="visible" name="SOPIR OJOL" sheetId="6" r:id="rId9"/>
    <sheet state="visible" name="USRUM" sheetId="7" r:id="rId10"/>
  </sheets>
  <definedNames/>
  <calcPr/>
  <pivotCaches>
    <pivotCache cacheId="0" r:id="rId11"/>
    <pivotCache cacheId="1" r:id="rId12"/>
    <pivotCache cacheId="2" r:id="rId13"/>
  </pivotCaches>
  <extLst>
    <ext uri="GoogleSheetsCustomDataVersion1">
      <go:sheetsCustomData xmlns:go="http://customooxmlschemas.google.com/" r:id="rId14" roundtripDataSignature="AMtx7mhw+JKW/1xNCr5ye+u9lAn6Y8B7xA=="/>
    </ext>
  </extLst>
</workbook>
</file>

<file path=xl/sharedStrings.xml><?xml version="1.0" encoding="utf-8"?>
<sst xmlns="http://schemas.openxmlformats.org/spreadsheetml/2006/main" count="3609" uniqueCount="549">
  <si>
    <t>Timestamp</t>
  </si>
  <si>
    <t>1. Rata-rata pendapatan per hari SEBELUM pandemi?</t>
  </si>
  <si>
    <t>2. Rata-rata pendapatan per hari selama MARET-MEI</t>
  </si>
  <si>
    <t>3. Rata-rata pendapatan per hari sejak bulan JUNI - sekarang</t>
  </si>
  <si>
    <t>4. Sebagian besar pendapatan harian SEBELUM pandemi berasal dari?</t>
  </si>
  <si>
    <t>5. Sebagian besar pendapatan harian bulan MARET-MEI berasal dari?</t>
  </si>
  <si>
    <t>6. Sebagian besar pendapatan harian bulan JUNI-sekarang berasal dari?</t>
  </si>
  <si>
    <t>7. Bagaimana pengeluaran selama PSBB?</t>
  </si>
  <si>
    <t>8. Apa yang dilakukan saat PSBB?</t>
  </si>
  <si>
    <t>9. Bagaimana pengeluaran saat ini?</t>
  </si>
  <si>
    <t>10. Apa yang akan dilakukan selanjutnya?</t>
  </si>
  <si>
    <t>&lt; Rp 50.000</t>
  </si>
  <si>
    <t>Rp 50.000 - Rp 70.000</t>
  </si>
  <si>
    <t>Antar Makanan</t>
  </si>
  <si>
    <t>Antar Barang</t>
  </si>
  <si>
    <t>Rp 20.000 - Rp 30.000</t>
  </si>
  <si>
    <t>Pindah profesi</t>
  </si>
  <si>
    <t>Rp 70.000 - Rp 100.000</t>
  </si>
  <si>
    <t>Antar Jemput Penumpang</t>
  </si>
  <si>
    <t>Rp 0 - Rp 20.000</t>
  </si>
  <si>
    <t>Pindah lokasi narik</t>
  </si>
  <si>
    <t>&gt; Rp 100.000</t>
  </si>
  <si>
    <t>Rp 50.000 keatas</t>
  </si>
  <si>
    <t>Rp 30.000 - Rp 50.000</t>
  </si>
  <si>
    <t>Tetap narik di lokasi biasa</t>
  </si>
  <si>
    <t>Off</t>
  </si>
  <si>
    <t>Pulang kampung</t>
  </si>
  <si>
    <t>Antar Barang dan Makanan</t>
  </si>
  <si>
    <t>Driver baru</t>
  </si>
  <si>
    <t>Nama (boleh diisi / boleh tidak diisi):</t>
  </si>
  <si>
    <t>Berapa lama ngojek online?</t>
  </si>
  <si>
    <t>1. Seberapa sering Bapak/Ibu mangkal di kawasan Stasiun Manggarai ?</t>
  </si>
  <si>
    <t>Daerah tinggal:</t>
  </si>
  <si>
    <t>2. Kenapa bapak/Ibu memilih Manggarai sebagai salah satu tempat untuk mencari penumpang ?</t>
  </si>
  <si>
    <t>3. Berapa rata-rata keuntungan kotor yang dapat Bapak/Ibu hasilkan setiap harinya?</t>
  </si>
  <si>
    <t>4. Berapa rata rata biaya harian untuk makan, minum dll. yang Bapak/Ibu keluarkan perhari saat ngojek?</t>
  </si>
  <si>
    <t>5. Dimanakah Bapak/Ibu biasa menghabiskan waktu (nongkrong) untuk menunggu orderan dari para penumpang?</t>
  </si>
  <si>
    <t>6. Dimanakah Bapak/Ibu biasa men-charge handphone ketika baterai habis?</t>
  </si>
  <si>
    <t>7. Apakah Bapak/Ibu setuju apabila keberadaan warung di Manggarai tetap dipertahankan?</t>
  </si>
  <si>
    <t>8. Menurut Bapak/Ibu selain warung, apakah perlu ada fasilitas pendukung seperti bengkel tambal ban dan/atau montir disekitar Manggarai?</t>
  </si>
  <si>
    <t>9. Apakah perlu ada fasilitas pom bensin disekitar Manggarai ?</t>
  </si>
  <si>
    <t>10. Apakah perlu ada fasilitas cuci helm disekitar Manggarai</t>
  </si>
  <si>
    <t>11. Apakah perlu ada fasilitas pendukung seperti Tukang jok disekitar Manggarai ?</t>
  </si>
  <si>
    <t>12. Bagaimana jika semua warung dan penyedia fasilitas saat ini (seperti warung, tukang tambal ban) menghilang ?</t>
  </si>
  <si>
    <t>13. Apakah Bapak/Ibu tergabung sebagai anggota persatuan sopir online ?</t>
  </si>
  <si>
    <t>14. Tuliskan harapan Bapak/Ibu terhadap rencana pembangunan Manggarai</t>
  </si>
  <si>
    <t>Windar firdaus</t>
  </si>
  <si>
    <t>4-5 tahun</t>
  </si>
  <si>
    <t>Sering (3-5 kali sehari ++)</t>
  </si>
  <si>
    <t>Manggarai</t>
  </si>
  <si>
    <t>Ada banyak calon penumpang</t>
  </si>
  <si>
    <t>Lebih dari Rp. 100.000</t>
  </si>
  <si>
    <t>Rp. 30.000 s.d Rp. 50.000</t>
  </si>
  <si>
    <t>Warung</t>
  </si>
  <si>
    <t>Sangat setuju</t>
  </si>
  <si>
    <t>Sangat Perlu</t>
  </si>
  <si>
    <t>Perlu</t>
  </si>
  <si>
    <t>Tetap mangkal disin</t>
  </si>
  <si>
    <t>Ya</t>
  </si>
  <si>
    <t>Di sediakan lahan atau tempat untuk kami</t>
  </si>
  <si>
    <t>Aldin</t>
  </si>
  <si>
    <t>3 tahunan</t>
  </si>
  <si>
    <t>Dekat tempat tinggal</t>
  </si>
  <si>
    <t>Sangat perlu</t>
  </si>
  <si>
    <t>Harus ada tempat atau fasilitas bagi driver online, karena transportasi online sudah menjadi kebutuhan masyarakat</t>
  </si>
  <si>
    <t>Akhmad baatari</t>
  </si>
  <si>
    <t>2.6 th</t>
  </si>
  <si>
    <t>Kalau ada penumpang saja</t>
  </si>
  <si>
    <t>Jakut</t>
  </si>
  <si>
    <t>Tempat teduh</t>
  </si>
  <si>
    <t>Membawa powerbank</t>
  </si>
  <si>
    <t>Setuju</t>
  </si>
  <si>
    <t>Bikin shelter buat tempat drop/off</t>
  </si>
  <si>
    <t>Papy andien</t>
  </si>
  <si>
    <t>5thn</t>
  </si>
  <si>
    <t>Hanya pagi dan sore</t>
  </si>
  <si>
    <t>Duren sawit Jakarta timur</t>
  </si>
  <si>
    <t>Rp. 20.000 s.d Rp. 30.000</t>
  </si>
  <si>
    <t>Tidak terlalu perlu</t>
  </si>
  <si>
    <t>Di bangun smelter ojol</t>
  </si>
  <si>
    <t>Akas</t>
  </si>
  <si>
    <t>2 tahun</t>
  </si>
  <si>
    <t>Pangkalan ojol</t>
  </si>
  <si>
    <t>Kalau bisa ada tempat khusus ojo</t>
  </si>
  <si>
    <t>Hanya pagi</t>
  </si>
  <si>
    <t>Kampung Melayu</t>
  </si>
  <si>
    <t>Rp. 50.000 s.d Rp. 70.000</t>
  </si>
  <si>
    <t>Rp. 0 s.d Rp. 20.000</t>
  </si>
  <si>
    <t>Tidak perlu</t>
  </si>
  <si>
    <t>Tidak</t>
  </si>
  <si>
    <t>Tolong di bersihkan orang luar atau pemulung di taman Manggarai</t>
  </si>
  <si>
    <t>M.RIDWAN AGUS TARMAN JAYA</t>
  </si>
  <si>
    <t>1.5 tahun</t>
  </si>
  <si>
    <t>JL.kramat asem gg asem gede 7 no 1 utan kayu selatan</t>
  </si>
  <si>
    <t>Musholla</t>
  </si>
  <si>
    <t>Sangat mendukung untuk penambahan pasilitas halte dan pick up khusus ojek online</t>
  </si>
  <si>
    <t>Pulomas</t>
  </si>
  <si>
    <t>Mencari daerah lain</t>
  </si>
  <si>
    <t>Tidak ada batasan antara ojek online dan ojek pangkalan, tidak ada aturan tidak boleh parkir di warung pinggir jalan(depan warung)</t>
  </si>
  <si>
    <t>Hamba Alloh</t>
  </si>
  <si>
    <t>2 Tahun</t>
  </si>
  <si>
    <t>Kemayoran</t>
  </si>
  <si>
    <t>Busway Ditiadakan, Karena terlalu memakan jalan.</t>
  </si>
  <si>
    <t>3 hatun</t>
  </si>
  <si>
    <t>jln manggarai utara 2</t>
  </si>
  <si>
    <t>Rp. 70.000 s.d Rp. 100.000</t>
  </si>
  <si>
    <t>Tolong di rapihkan saja</t>
  </si>
  <si>
    <t>Zakaria</t>
  </si>
  <si>
    <t>1th</t>
  </si>
  <si>
    <t>Jakarta timur</t>
  </si>
  <si>
    <t>Ada tempat pick up</t>
  </si>
  <si>
    <t>Kranji bekasi</t>
  </si>
  <si>
    <t>Power bank nya pinjam</t>
  </si>
  <si>
    <t>Gusur boleh tapi kasih tempat</t>
  </si>
  <si>
    <t>Arif</t>
  </si>
  <si>
    <t>Harapan saya bisa berjalan sesuai apa yang tertera di atas.</t>
  </si>
  <si>
    <t>Maulana ( gocar)</t>
  </si>
  <si>
    <t>2 tahunan</t>
  </si>
  <si>
    <t>Shelter untuk driver online</t>
  </si>
  <si>
    <t>Andy Jumawan</t>
  </si>
  <si>
    <t>3 tahun setengah</t>
  </si>
  <si>
    <t>Halimun</t>
  </si>
  <si>
    <t>Setuju khusus motor online</t>
  </si>
  <si>
    <t>Disedikan shelter yang nyaman dan fasilitas mendukung</t>
  </si>
  <si>
    <t>Rizal S</t>
  </si>
  <si>
    <t>3 thn</t>
  </si>
  <si>
    <t>Cempaka Putih</t>
  </si>
  <si>
    <t>Warung dan bawa powerbank</t>
  </si>
  <si>
    <t>Harapan kami kedepannya agar di fasilitasi dibuatkan tempat untuk ojol agar lebih rapi dan tertib tdk seperti sekarang ini</t>
  </si>
  <si>
    <t>-</t>
  </si>
  <si>
    <t>Yang bisa mangkal, tetep ada makanan mimuman terjangkau</t>
  </si>
  <si>
    <t>Anonim</t>
  </si>
  <si>
    <t>1,5 tahun</t>
  </si>
  <si>
    <t>Klender</t>
  </si>
  <si>
    <t>Pinggir jalan saja</t>
  </si>
  <si>
    <t>Lebih dirapihin dan ditata aja</t>
  </si>
  <si>
    <t>Bekasi</t>
  </si>
  <si>
    <t>Bikin tempat/shelter yg ada fasilitas2 tersebut</t>
  </si>
  <si>
    <t>3 tahun</t>
  </si>
  <si>
    <t>Jatinegara</t>
  </si>
  <si>
    <t>Semoga fasilitas yg tersebut disediakan</t>
  </si>
  <si>
    <t>Rick</t>
  </si>
  <si>
    <t>2tahun</t>
  </si>
  <si>
    <t>Setiabudi</t>
  </si>
  <si>
    <t>Ya harapan saya bisa lebih di tertibkan pemukiman liar(kumuh) di depan st.manggarai tapi sedia kan tempat khusus untuk warung2 gue selama ini sudah mencari nafkah di sekitar st.manggarai</t>
  </si>
  <si>
    <t>1 tahun</t>
  </si>
  <si>
    <t>Damaikan ojek pangkalan yg suka mengganggu ojek online,tertib kan Transjakarta....</t>
  </si>
  <si>
    <t>Dom</t>
  </si>
  <si>
    <t>Kayu manis</t>
  </si>
  <si>
    <t>Ga pasti</t>
  </si>
  <si>
    <t>Fasilitas untuk ojol, shelter</t>
  </si>
  <si>
    <t>Awit</t>
  </si>
  <si>
    <t>4 tahun</t>
  </si>
  <si>
    <t>Kampung melayu</t>
  </si>
  <si>
    <t>Mungkin sesekali mangkal disini</t>
  </si>
  <si>
    <t>Shelter, tempat makan</t>
  </si>
  <si>
    <t>Ezs</t>
  </si>
  <si>
    <t>Tebet</t>
  </si>
  <si>
    <t>Online lebih baik</t>
  </si>
  <si>
    <t>Dedi</t>
  </si>
  <si>
    <t>Tetap ada warung untuk neduh dan cas batre dan istirahat</t>
  </si>
  <si>
    <t>Zaenal safari</t>
  </si>
  <si>
    <t>Pondok kelapa</t>
  </si>
  <si>
    <t>Fasilitan untuk ojol, shelter, yang rapih</t>
  </si>
  <si>
    <t>Asyhari</t>
  </si>
  <si>
    <t>2 th</t>
  </si>
  <si>
    <t>UTAN KAYU</t>
  </si>
  <si>
    <t>Saya berharap supaya Manggarai lebih bagus, lebih bersih, lebih rapi lebih tertata dengan baik</t>
  </si>
  <si>
    <t>M Yusuf</t>
  </si>
  <si>
    <t>Matraman</t>
  </si>
  <si>
    <t>Saya berharap manggarai lebih teratur dan terarah. Dan pembangunan yg akan direalisasikan tidak akan mengganggu fasilitas yg sudah ada</t>
  </si>
  <si>
    <t>M.yusuf</t>
  </si>
  <si>
    <t>5 thn</t>
  </si>
  <si>
    <t>Matraman,pegangsaan,kec menteng jakarta pusat</t>
  </si>
  <si>
    <t>Kalau bisa ada selter tempat kita ojek online dan tempat khusus di stasiun manggarai yg di sediakan pemerintah agar tidak terjadi kemacetan di daerah sekitar stasiun manggarai.</t>
  </si>
  <si>
    <t>Seltre untuk ojol</t>
  </si>
  <si>
    <t>Faiz</t>
  </si>
  <si>
    <t>1,6 tahun</t>
  </si>
  <si>
    <t>Pasar baru</t>
  </si>
  <si>
    <t>Karena rame dan cari teman</t>
  </si>
  <si>
    <t>Shelter, ada tempat cuci motor</t>
  </si>
  <si>
    <t>Titik jmpt official / shelter</t>
  </si>
  <si>
    <t>Sediain fasilitas dan shelter yang aman dan memadai</t>
  </si>
  <si>
    <t>Deket rumah dan banyak penumpang</t>
  </si>
  <si>
    <t>Ga jauh tempat pick up dan shelter biar aman</t>
  </si>
  <si>
    <t>Bolank</t>
  </si>
  <si>
    <t>1 tahun setengah</t>
  </si>
  <si>
    <t>Kebon pala</t>
  </si>
  <si>
    <t>Merapikan merapikan pangkalan ojol dan busway agar tidak macet</t>
  </si>
  <si>
    <t>Panji</t>
  </si>
  <si>
    <t>Kayumanis</t>
  </si>
  <si>
    <t>Menambahkan fasilitas seperti pom bensin dan warung khusus buat ojek online</t>
  </si>
  <si>
    <t>Kentung</t>
  </si>
  <si>
    <t>Pembangunan Tempat penjemputan</t>
  </si>
  <si>
    <t>Ahmad</t>
  </si>
  <si>
    <t>Manggarai Utara 1</t>
  </si>
  <si>
    <t>Semoga transportasi ojek online tetap diminati dan dibuat lokasi pickup ojol yg terealisasi dengan baik</t>
  </si>
  <si>
    <t>Muhammad zulhikmawan</t>
  </si>
  <si>
    <t>Jakarta selatan</t>
  </si>
  <si>
    <t>Bisa di tertibkan dan di sediakan lahan berteduh dan mangkal atau kurang lebihnya sejenis shellter online motor</t>
  </si>
  <si>
    <t>Cipto priyanto</t>
  </si>
  <si>
    <t>Rawa kuning</t>
  </si>
  <si>
    <t>Ya,saya setuju kalau ada pembangunan di daerah stasiun</t>
  </si>
  <si>
    <t>Yudan</t>
  </si>
  <si>
    <t>3rd</t>
  </si>
  <si>
    <t>Agar lebih baik dan efisien</t>
  </si>
  <si>
    <t>Herman</t>
  </si>
  <si>
    <t>3tahun</t>
  </si>
  <si>
    <t>Harapannya kasihin tempat jmpt dan tunggu</t>
  </si>
  <si>
    <t>Slamet Riyadi</t>
  </si>
  <si>
    <t>Kebon pala 2</t>
  </si>
  <si>
    <t>Lebih bagus dan besar, tempat pick up yang nyaman</t>
  </si>
  <si>
    <t>Renaldy</t>
  </si>
  <si>
    <t>7 tahun</t>
  </si>
  <si>
    <t>Minangkabau</t>
  </si>
  <si>
    <t>Lebih rapih, dan gak semerawut</t>
  </si>
  <si>
    <t>Ari</t>
  </si>
  <si>
    <t>Pisangan baru</t>
  </si>
  <si>
    <t>Agar tertata lebih rapi lagi</t>
  </si>
  <si>
    <t>Anon</t>
  </si>
  <si>
    <t>Pisangan</t>
  </si>
  <si>
    <t>Shelter, toilet, dan tempat charge</t>
  </si>
  <si>
    <t>Daryono</t>
  </si>
  <si>
    <t>Semper</t>
  </si>
  <si>
    <t>Semoga di beri Selter yg lebih nyaman</t>
  </si>
  <si>
    <t>Ada toilet, tempat istirahat, tempat charge</t>
  </si>
  <si>
    <t>Solihin</t>
  </si>
  <si>
    <t>Jakarta timutlr</t>
  </si>
  <si>
    <t>Biar di tata lebih rapi lagi di sediakan buat pic up untuk driver</t>
  </si>
  <si>
    <t>4tahun</t>
  </si>
  <si>
    <t>Tanggerang</t>
  </si>
  <si>
    <t>Bikin shelter/warung permanen buat cas dan tidur</t>
  </si>
  <si>
    <t>Chilay</t>
  </si>
  <si>
    <t>Secepat nya di adakan untuk SHELTER ojol karena akses pagi dan sore itu macet parah di St.manggarai</t>
  </si>
  <si>
    <t>Kenyamanaan</t>
  </si>
  <si>
    <t>Jln Manggarai Utara 2</t>
  </si>
  <si>
    <t>Rencana nya agar Manggarai terlihat lebih rapih dan tidak macet</t>
  </si>
  <si>
    <t>Vico</t>
  </si>
  <si>
    <t>Menjadi lebih baik</t>
  </si>
  <si>
    <t>Yunus</t>
  </si>
  <si>
    <t>Rawamangun</t>
  </si>
  <si>
    <t>Jumper ke aki motor</t>
  </si>
  <si>
    <t>Disediain shelter yang nyaman, dan buat pickup penumpang juga</t>
  </si>
  <si>
    <t>Jhon</t>
  </si>
  <si>
    <t>Supaya St Manggarai lebih rapih lagi</t>
  </si>
  <si>
    <t>Yang penting tidak merugi kan warga sekiar</t>
  </si>
  <si>
    <t>Anonymous</t>
  </si>
  <si>
    <t>Nge kost di hutan kayu</t>
  </si>
  <si>
    <t>Minta shelter yang rapih dan nyaman</t>
  </si>
  <si>
    <t>Wahyu</t>
  </si>
  <si>
    <t>2thn</t>
  </si>
  <si>
    <t>Kota bambu Utara</t>
  </si>
  <si>
    <t>Semoga ke depan makin mantap</t>
  </si>
  <si>
    <t>Tamin</t>
  </si>
  <si>
    <t>3thn</t>
  </si>
  <si>
    <t>agar menyediakan tempat mangkal ojek online yg baik dan layak</t>
  </si>
  <si>
    <t>3hari</t>
  </si>
  <si>
    <t>Utang kayu utara</t>
  </si>
  <si>
    <t>Semoga ada tempat untuk ojek online menunggu pekerjaan</t>
  </si>
  <si>
    <t>Didik p</t>
  </si>
  <si>
    <t>1,5 th</t>
  </si>
  <si>
    <t>Jakarta Selatan Tebet Menteng dalam</t>
  </si>
  <si>
    <t>Tertib sopan ramah fasilitas dijaga....</t>
  </si>
  <si>
    <t>1tahun</t>
  </si>
  <si>
    <t>Jakpus Kemayoran</t>
  </si>
  <si>
    <t>Buat shelter ojek online</t>
  </si>
  <si>
    <t>Iswanto</t>
  </si>
  <si>
    <t>3 bulan</t>
  </si>
  <si>
    <t>Ancol</t>
  </si>
  <si>
    <t>Di sediakan tempat tuk berteduh saat hujan.</t>
  </si>
  <si>
    <t>Ardi</t>
  </si>
  <si>
    <t>2bulan</t>
  </si>
  <si>
    <t>Agar supaya tertata lebih baik lagi.</t>
  </si>
  <si>
    <t>8bln</t>
  </si>
  <si>
    <t>Pancoran</t>
  </si>
  <si>
    <t>Fathoni</t>
  </si>
  <si>
    <t>Pasar rumput</t>
  </si>
  <si>
    <t>Diatur biar ga macet lagi. Opang bajaj diatur biar makin rapi</t>
  </si>
  <si>
    <t>Achmad Fadli</t>
  </si>
  <si>
    <t>1,5thn</t>
  </si>
  <si>
    <t>Fatmawati</t>
  </si>
  <si>
    <t>Bikin tempat khusus buat kita mangkal</t>
  </si>
  <si>
    <t>Tidak terjadi ny bentrok dngn ojek pangkalan</t>
  </si>
  <si>
    <t>Novriandi</t>
  </si>
  <si>
    <t>Dibuat fasiltasnya lebih enak biar macet</t>
  </si>
  <si>
    <t>Untung</t>
  </si>
  <si>
    <t>Karwna pagi di jalan suka macet, klo bisa ditertibkan, lebih bagusnya ada tempat khusus untuk ojol yg disetujui oleh orang pj kai, jadi bisa lebih enak dan teratur.</t>
  </si>
  <si>
    <t>Gedol</t>
  </si>
  <si>
    <t>Hanya sore</t>
  </si>
  <si>
    <t>Perlu shaler</t>
  </si>
  <si>
    <t>Agus budiman</t>
  </si>
  <si>
    <t>9bulam</t>
  </si>
  <si>
    <t>Jakarta utara</t>
  </si>
  <si>
    <t>supaya disediakan tempat untuk ojek on line</t>
  </si>
  <si>
    <t>Toni</t>
  </si>
  <si>
    <t>5 tahun</t>
  </si>
  <si>
    <t>Radio dalam</t>
  </si>
  <si>
    <t>Lebih nyaman, ada shelter khusus ojol</t>
  </si>
  <si>
    <t>Irvan</t>
  </si>
  <si>
    <t>Utan kayu</t>
  </si>
  <si>
    <t>Pembangunan sudah bagus, fasilitas seperti tempat sampah sehingga orang tdk buang sampah sembarangan, tempat tunggu untuk ojol jadi kita tdk sembarangan, disini baru ada drop off jadi klo ada penumpang jadi sy ambil nya disana</t>
  </si>
  <si>
    <t>Galuh</t>
  </si>
  <si>
    <t>Kurang Setuju</t>
  </si>
  <si>
    <t>Pedagang pedagang di pinggir jalan di rapihkan dan di beri tempat</t>
  </si>
  <si>
    <t>Agung</t>
  </si>
  <si>
    <t>Rawa belong</t>
  </si>
  <si>
    <t>Dibuat ga macet</t>
  </si>
  <si>
    <t>4 bulan</t>
  </si>
  <si>
    <t>Menteng</t>
  </si>
  <si>
    <t>Lebih baik dan teratur</t>
  </si>
  <si>
    <t>Irfan</t>
  </si>
  <si>
    <t>Depok</t>
  </si>
  <si>
    <t>Semoga dpt bermanfaat sebagai mana mestinya dan tidak merugikan masyarakat sekitar</t>
  </si>
  <si>
    <t>Riski</t>
  </si>
  <si>
    <t>Menteng dalam</t>
  </si>
  <si>
    <t>Disediakan shelter untuk ojol</t>
  </si>
  <si>
    <t>Satu tahun</t>
  </si>
  <si>
    <t>Bisa dapat pesanan pagi-pagi</t>
  </si>
  <si>
    <t>Di sediakan shelter khusus ojol yang aman dari opang dan agar ojol tidak jadi penyebab tersendatnya lalu lintas</t>
  </si>
  <si>
    <t>Wira apriyadi</t>
  </si>
  <si>
    <t>Jatinegara barat</t>
  </si>
  <si>
    <t>Lajur khusus motor</t>
  </si>
  <si>
    <t>Natam</t>
  </si>
  <si>
    <t>2 minggu</t>
  </si>
  <si>
    <t>Dirapiin rami, dikasih tempat mangkal</t>
  </si>
  <si>
    <t>Rizki</t>
  </si>
  <si>
    <t>Tolong segera di selesai kan pembangunan my jgn terlalu lama karena dpt membantu orang banyak</t>
  </si>
  <si>
    <t>Roni</t>
  </si>
  <si>
    <t>Pulogadunh</t>
  </si>
  <si>
    <t>Disediakan untuk tempat ojol</t>
  </si>
  <si>
    <t>W.Syamsudin</t>
  </si>
  <si>
    <t>1bln</t>
  </si>
  <si>
    <t>Lingkungannya harus lebih bagus untuk ojol</t>
  </si>
  <si>
    <t>Slamet Riyadi 4</t>
  </si>
  <si>
    <t>Tomas</t>
  </si>
  <si>
    <t>Mateamana</t>
  </si>
  <si>
    <t>Halte busway</t>
  </si>
  <si>
    <t>Dikasih tempat untuk ojek online</t>
  </si>
  <si>
    <t>Adol</t>
  </si>
  <si>
    <t>2 thn</t>
  </si>
  <si>
    <t>Sangat setuju. Krn perlu stasiun yg modern</t>
  </si>
  <si>
    <t>Fans</t>
  </si>
  <si>
    <t>Cawang</t>
  </si>
  <si>
    <t>Stasiunnya di besarkan, jalannya di perlebar, diadakan ruang utk mangkal ohek online seperti warung</t>
  </si>
  <si>
    <t>Ahmadi</t>
  </si>
  <si>
    <t>Agi</t>
  </si>
  <si>
    <t>Sebulan</t>
  </si>
  <si>
    <t>Lebih dirapihin,</t>
  </si>
  <si>
    <t>2th</t>
  </si>
  <si>
    <t>Jaksel</t>
  </si>
  <si>
    <t>Sediakan shelter khusus online</t>
  </si>
  <si>
    <t>Sony</t>
  </si>
  <si>
    <t>Butuh shelter yang aman</t>
  </si>
  <si>
    <t>Fasilitas toilet</t>
  </si>
  <si>
    <t>Jakarta</t>
  </si>
  <si>
    <t>Lbh baik dan tertata rapih</t>
  </si>
  <si>
    <t>1. Di mana lokasi usaha anda?</t>
  </si>
  <si>
    <t>2. Sudah berapa lama usaha anda berjalan?</t>
  </si>
  <si>
    <t>3. Apa bentuk usaha anda?</t>
  </si>
  <si>
    <t>4. Apa jenis produk usaha anda?</t>
  </si>
  <si>
    <t>5. Bagaimana jangkauan konsumen usaha anda?</t>
  </si>
  <si>
    <t>6. Apa saja platform digital yang anda gunakan untuk memasarkan usaha anda? (boleh pilih lebih dari satu)</t>
  </si>
  <si>
    <t>7. Bagaimana metode pengiriman produk anda sebelum pandemi? (boleh pilih lebih dari satu)</t>
  </si>
  <si>
    <t>Konsumen Mengambil Sendiri</t>
  </si>
  <si>
    <t>Mengirim Langsung ke Konsumen</t>
  </si>
  <si>
    <t>Menggunakan Jasa Ojol</t>
  </si>
  <si>
    <t>Menggunakan Jasa Pengiriman Lain</t>
  </si>
  <si>
    <t>8. Bagaimana metode pengiriman produk anda selama PSBB dan masa transisi? (boleh pilih lebih dari satu)</t>
  </si>
  <si>
    <t>9. Dari skala 1-5, seberapa penting jasa ojek online terhadap omset usaha anda SEBELUM pandemi?</t>
  </si>
  <si>
    <t>10. Dari skala 1-5, seberapa penting jasa ojek online terhadap omset usaha anda SELAMA PSBB dan masa transisi?</t>
  </si>
  <si>
    <t>11. Berapa besar jumlah penggunaan jasa ojek online untuk pengiriman produk anda sebelum pandemi? (sebelum Maret 2020)</t>
  </si>
  <si>
    <t>12. Berapa besar jumlah penggunaan jasa ojek online untuk pengiriman produk anda selama PSBB dan masa transisi? (Maret 2020 - sekarang)</t>
  </si>
  <si>
    <t>13. Dari skala 1-5, berapa tingkat kepercayaan anda terhadap jasa ojek online SEBELUM pandemi?</t>
  </si>
  <si>
    <t>14. Dari skala 1-5, berapa tingkat kepercayaan anda terhadap jasa ojek online SELAMA PSBB dan masa transisi?</t>
  </si>
  <si>
    <t>Baru sejak awal/selama masa pandemi COVID-19</t>
  </si>
  <si>
    <t>Belum berbadan hukum</t>
  </si>
  <si>
    <t>Makanan/minuman produksi sendiri</t>
  </si>
  <si>
    <t>Luar Jabodetabek</t>
  </si>
  <si>
    <t>WhatsApp/Line/Telegram/Aplikasi pesan singkat lainnya, Instagram/Twitter/Facebook/Media sosial lainnya</t>
  </si>
  <si>
    <t>Melakukan pengiriman langsung ke konsumen (sendiri/karyawan), Menggunakan jasa ojek online, Menggunakan jasa pengiriman barang lainnya</t>
  </si>
  <si>
    <t>0-30%</t>
  </si>
  <si>
    <t>30-50%</t>
  </si>
  <si>
    <t>Lainnya</t>
  </si>
  <si>
    <t>Reseller bahan baku/makanan minuman/barang lainnya</t>
  </si>
  <si>
    <t>Jabodetabek</t>
  </si>
  <si>
    <t>Konsumen mengambil secara fisik ke rumah/tempat usaha anda, Melakukan pengiriman langsung ke konsumen (sendiri/karyawan), Menggunakan jasa ojek online</t>
  </si>
  <si>
    <t>50-70%</t>
  </si>
  <si>
    <t>&gt;70%</t>
  </si>
  <si>
    <t>Tangerang</t>
  </si>
  <si>
    <t>&lt;1 tahun dari sebelum pandemi COVID-19</t>
  </si>
  <si>
    <t>Barang/pakaian produksi sendiri</t>
  </si>
  <si>
    <t>Instagram/Twitter/Facebook/Media sosial lainnya, Tokopedia/Bukalapak/Shopee/Situs e-commerce lainnya</t>
  </si>
  <si>
    <t>Konsumen mengambil secara fisik ke rumah/tempat usaha anda, Melakukan pengiriman langsung ke konsumen (sendiri/karyawan), Menggunakan jasa pengiriman barang lainnya</t>
  </si>
  <si>
    <t>1-5 tahun dari sebelum pandemi COVID-19</t>
  </si>
  <si>
    <t>Menggunakan jasa ojek online</t>
  </si>
  <si>
    <t>Instagram/Twitter/Facebook/Media sosial lainnya</t>
  </si>
  <si>
    <t>Lingkungan sekitar saja (kerabat/tetangga)</t>
  </si>
  <si>
    <t>Konsumen mengambil secara fisik ke rumah/tempat usaha anda, Menggunakan jasa ojek online</t>
  </si>
  <si>
    <t>Bahan baku produksi sendiri (sayur/buah/bumbu/daging/dll)</t>
  </si>
  <si>
    <t>WhatsApp/Line/Telegram/Aplikasi pesan singkat lainnya, Instagram/Twitter/Facebook/Media sosial lainnya, Tokopedia/Bukalapak/Shopee/Situs e-commerce lainnya</t>
  </si>
  <si>
    <t>Konsumen mengambil secara fisik ke rumah/tempat usaha anda, Melakukan pengiriman langsung ke konsumen (sendiri/karyawan), Menggunakan jasa ojek online, Menggunakan jasa pengiriman barang lainnya</t>
  </si>
  <si>
    <t>Menggunakan jasa ojek online, Menggunakan jasa pengiriman barang lainnya</t>
  </si>
  <si>
    <t>CV/PT</t>
  </si>
  <si>
    <t>Melakukan pengiriman langsung ke konsumen (sendiri/karyawan), Menggunakan jasa ojek online</t>
  </si>
  <si>
    <t>Konsumen mengambil secara fisik ke rumah/tempat usaha anda, Menggunakan jasa ojek online, Menggunakan jasa pengiriman barang lainnya</t>
  </si>
  <si>
    <t>1. Di mana lokasi tempat tinggal kamu?</t>
  </si>
  <si>
    <t>2. Bagaimana lingkungan tempat tinggal kamu?</t>
  </si>
  <si>
    <t>3. Bagaimana status tempat tinggal kamu?</t>
  </si>
  <si>
    <t>4. Jasa apa saja yang kamu gunakan lewat aplikasi ojek online?</t>
  </si>
  <si>
    <t>5. Seberapa sering kamu menggunakan jasa antar jemput penumpang sebelum pandemi?</t>
  </si>
  <si>
    <t>6. Seberapa sering kamu menggunakan jasa antar jemput penumpang saat pandemi dan masa transisi?</t>
  </si>
  <si>
    <t>7. Seberapa sering kamu menggunakan jasa antar jemput makanan sebelum pandemi?</t>
  </si>
  <si>
    <t>8. Seberapa sering kamu menggunakan jasa antar jemput makanan saat pandemi dan masa transisi?</t>
  </si>
  <si>
    <t>9. Seberapa sering kamu menggunakan jasa antar jemput barang sebelum pandemi?</t>
  </si>
  <si>
    <t>10. Seberapa sering kamu menggunakan jasa antar jemput barang saat pandemi dan masa transisi?</t>
  </si>
  <si>
    <t>11. Dari skala 1-5, seberapa penting peran/jasa ojek online sebelum pandemi?</t>
  </si>
  <si>
    <t>12. Dari skala 1-5, seberapa penting peran/jasa ojek online saat pandemi dan masa transisi?</t>
  </si>
  <si>
    <t>13. Dari skala 1-5, berapa tingkat kepercayaan kamu terhadap layanan ojek online sebelum pandemi?</t>
  </si>
  <si>
    <t>14. Dari skala 1-5, berapa tingkat kepercayaan kamu terhadap layanan ojek online saat pandemi dan masa transisi?</t>
  </si>
  <si>
    <t>15. Seberapa sering kamu bepergian &gt;500 meter selama periode MARET-MEI 2020? (PSBB)</t>
  </si>
  <si>
    <t>16. Seberapa sering kamu bepergian &gt;500 meter sejak JUNI 2020 hingga sekarang? (PSBB Transisi)</t>
  </si>
  <si>
    <t>17. Bagaimana mobilitas kamu sehari-hari sebelum pandemi?</t>
  </si>
  <si>
    <t>18. Bagaimana mobilitas kamu sehari-hari selama periode MARET-MEI 2020? (PSBB)</t>
  </si>
  <si>
    <t>19. Bagaimana mobilitas kamu sehari-hari sejak JUNI 2020 hingga sekarang? (PSBB Transisi)</t>
  </si>
  <si>
    <t>Komplek/Cluster</t>
  </si>
  <si>
    <t>Tinggal Bersama Keluarga (Selain Pasangan)</t>
  </si>
  <si>
    <t>Antar Jemput Penumpang, Antar Jemput Makanan, Antar Jemput Barang</t>
  </si>
  <si>
    <t>8-14 kali per minggu</t>
  </si>
  <si>
    <t>0-3 kali per minggu</t>
  </si>
  <si>
    <t>4-7 kali per minggu</t>
  </si>
  <si>
    <t>&lt; 1 kali per minggu</t>
  </si>
  <si>
    <t>1-3 kali per minggu</t>
  </si>
  <si>
    <t>Jalan Kaki/Menggunakan Sepeda, Menggunakan Kendaraan Bermotor Pribadi</t>
  </si>
  <si>
    <t>Menggunakan Kendaraan Bermotor Pribadi</t>
  </si>
  <si>
    <t>Menggunakan Kendaraan Bermotor Pribadi, Menggunakan Transportasi Publik, Menggunakan Layanan Taxi Online, Menggunakan Layanan Ojek Online</t>
  </si>
  <si>
    <t>Menggunakan Kendaraan Bermotor Pribadi, Menggunakan Layanan Taxi Online</t>
  </si>
  <si>
    <t>Menggunakan Kendaraan Bermotor Pribadi, Menggunakan Layanan Taxi Online, Menggunakan Layanan Ojek Online</t>
  </si>
  <si>
    <t>&gt;14 kali per minggu</t>
  </si>
  <si>
    <t>Menggunakan Transportasi Publik, Menggunakan Layanan Ojek Online</t>
  </si>
  <si>
    <t>Jalan Kaki/Menggunakan Sepeda</t>
  </si>
  <si>
    <t>Bodetabek</t>
  </si>
  <si>
    <t>Jalan Kaki/Menggunakan Sepeda, Menggunakan Kendaraan Bermotor Pribadi, Menggunakan Transportasi Publik, Menggunakan Layanan Ojek Online</t>
  </si>
  <si>
    <t>Hunian Vertikal (Apartemen)</t>
  </si>
  <si>
    <t>Tinggal Bersama Pasangan (Sewa/Kost)</t>
  </si>
  <si>
    <t>Menggunakan Kendaraan Bermotor Pribadi, Menggunakan Transportasi Publik, Menggunakan Layanan Ojek Online</t>
  </si>
  <si>
    <t>Jalan Kaki/Menggunakan Sepeda, Menggunakan Kendaraan Bermotor Pribadi, Menggunakan Layanan Taxi Online</t>
  </si>
  <si>
    <t>Tinggal Sendiri (Milik Sendiri)</t>
  </si>
  <si>
    <t>Antar Jemput Penumpang, Antar Jemput Makanan</t>
  </si>
  <si>
    <t>Jalan Kaki/Menggunakan Sepeda, Menggunakan Kendaraan Bermotor Pribadi, Menggunakan Transportasi Publik, Menggunakan Layanan Taxi Online, Menggunakan Layanan Ojek Online</t>
  </si>
  <si>
    <t>Antar Jemput Makanan, Antar Jemput Barang</t>
  </si>
  <si>
    <t>Permukiman Padat Penduduk (Perkampungan)</t>
  </si>
  <si>
    <t>Tinggal Sendiri (Sewa/Kost)</t>
  </si>
  <si>
    <t>Jalan Kaki/Menggunakan Sepeda, Menggunakan Kendaraan Bermotor Pribadi, Menggunakan Layanan Ojek Online</t>
  </si>
  <si>
    <t>&gt;7 kali per minggu</t>
  </si>
  <si>
    <t>Jalan Kaki/Menggunakan Sepeda, Menggunakan Layanan Ojek Online</t>
  </si>
  <si>
    <t>Menggunakan Transportasi Publik</t>
  </si>
  <si>
    <t>Jalan Kaki/Menggunakan Sepeda, Menggunakan Transportasi Publik, Menggunakan Layanan Ojek Online</t>
  </si>
  <si>
    <t>Jalan Kaki/Menggunakan Sepeda, Menggunakan Layanan Taxi Online</t>
  </si>
  <si>
    <t>Jalan Kaki/Menggunakan Sepeda, Menggunakan Transportasi Publik, Menggunakan Layanan Taxi Online</t>
  </si>
  <si>
    <t>Tinggal Bersama Pasangan (Milik Sendiri)</t>
  </si>
  <si>
    <t>Menggunakan Transportasi Publik, Menggunakan Layanan Taxi Online</t>
  </si>
  <si>
    <t>Jalan Kaki/Menggunakan Sepeda, Menggunakan Transportasi Publik</t>
  </si>
  <si>
    <t>Menggunakan Transportasi Publik, Menggunakan Layanan Taxi Online, Menggunakan Layanan Ojek Online</t>
  </si>
  <si>
    <t>Jalan Kaki/Menggunakan Sepeda, Menggunakan Layanan Taxi Online, Menggunakan Layanan Ojek Online</t>
  </si>
  <si>
    <t>Menggunakan Layanan Taxi Online</t>
  </si>
  <si>
    <t>Menggunakan Layanan Ojek Online</t>
  </si>
  <si>
    <t>Menggunakan Kendaraan Bermotor Pribadi, Menggunakan Layanan Ojek Online</t>
  </si>
  <si>
    <t>Menggunakan Layanan Taxi Online, Menggunakan Layanan Ojek Online</t>
  </si>
  <si>
    <t>Menggunakan Kendaraan Bermotor Pribadi, Menggunakan Transportasi Publik</t>
  </si>
  <si>
    <t>Hunian Vertikal (Rusun)</t>
  </si>
  <si>
    <t>Jalan Kaki/Menggunakan Sepeda, Menggunakan Transportasi Publik, Menggunakan Layanan Taxi Online, Menggunakan Layanan Ojek Online</t>
  </si>
  <si>
    <t>Jalan Kaki/Menggunakan Sepeda, Menggunakan Kendaraan Bermotor Pribadi, Menggunakan Transportasi Publik, Menggunakan Layanan Taxi Online</t>
  </si>
  <si>
    <t>Antar Jemput Barang</t>
  </si>
  <si>
    <t>Antar Jemput Makanan</t>
  </si>
  <si>
    <t>Usaha Rumahan</t>
  </si>
  <si>
    <t>Before Pandemic</t>
  </si>
  <si>
    <t>Grand Total</t>
  </si>
  <si>
    <t>During Pandemic</t>
  </si>
  <si>
    <t>Persepsi</t>
  </si>
  <si>
    <t>sebelum pandemi</t>
  </si>
  <si>
    <t>sejak pandemi</t>
  </si>
  <si>
    <t>selama pandemi</t>
  </si>
  <si>
    <t>tidak penting</t>
  </si>
  <si>
    <t>tidak terlalu penting</t>
  </si>
  <si>
    <t>Netral</t>
  </si>
  <si>
    <t>Penting</t>
  </si>
  <si>
    <t>Home Enterprises Profile</t>
  </si>
  <si>
    <t>Location</t>
  </si>
  <si>
    <t>Legal Status</t>
  </si>
  <si>
    <t>Market Reach</t>
  </si>
  <si>
    <t>Penting Sekali</t>
  </si>
  <si>
    <t>Informal</t>
  </si>
  <si>
    <t>Formal</t>
  </si>
  <si>
    <t>&lt; 1 year before COVID-19 pandemic</t>
  </si>
  <si>
    <t>1-5 years before COVID-19 pandemic</t>
  </si>
  <si>
    <t>During COVID-19 Pandemic</t>
  </si>
  <si>
    <t>Business Establishment</t>
  </si>
  <si>
    <t>Lokasi bisnis</t>
  </si>
  <si>
    <t>Status Hukum</t>
  </si>
  <si>
    <t>Kawasan pelayanan</t>
  </si>
  <si>
    <t>Greater Metropolitan</t>
  </si>
  <si>
    <t>Local Neighbourhood</t>
  </si>
  <si>
    <t>Nationwide</t>
  </si>
  <si>
    <t>Total</t>
  </si>
  <si>
    <t>Delivery Options</t>
  </si>
  <si>
    <t>Frequency - Before Pandemic</t>
  </si>
  <si>
    <t>Pembeli ambil langsung</t>
  </si>
  <si>
    <t>Penjual antar langsung</t>
  </si>
  <si>
    <t>Pakai Ojol</t>
  </si>
  <si>
    <t>Pakai Pengantara lain</t>
  </si>
  <si>
    <t>Frequency - During Pandemic</t>
  </si>
  <si>
    <t>Frekuensi</t>
  </si>
  <si>
    <t>Sebelum Pandemi</t>
  </si>
  <si>
    <t>Sejak Pandemi</t>
  </si>
  <si>
    <t>Rata-rata pendapatan per hari SEBELUM pandemi</t>
  </si>
  <si>
    <t>Rata-rata pendapatan per hari selama PSBB</t>
  </si>
  <si>
    <t>Rata-rata pendapatan per hari JUNI-sekarang</t>
  </si>
  <si>
    <t>2019</t>
  </si>
  <si>
    <t>Average Daily Income</t>
  </si>
  <si>
    <t>Sebelum Pandemic</t>
  </si>
  <si>
    <t>March - May 2020</t>
  </si>
  <si>
    <t>June - August 2020</t>
  </si>
  <si>
    <t>June - Aug 2020</t>
  </si>
  <si>
    <t>&lt; Rp 50,000</t>
  </si>
  <si>
    <t>Rp 50,000 - Rp 70,000</t>
  </si>
  <si>
    <t>Rp 70,000 - Rp 100,000</t>
  </si>
  <si>
    <t>&gt; Rp 100,000</t>
  </si>
  <si>
    <t>Major Source of Income before Pandemic</t>
  </si>
  <si>
    <t>Major Source of Income March - May 2020</t>
  </si>
  <si>
    <t>Major Source of Income June - Aug 2020</t>
  </si>
  <si>
    <t>Major Source of Income</t>
  </si>
  <si>
    <t>Passenger</t>
  </si>
  <si>
    <t>Food</t>
  </si>
  <si>
    <t>Goods</t>
  </si>
  <si>
    <t>Food &amp; Goods</t>
  </si>
  <si>
    <t>No Income</t>
  </si>
  <si>
    <t>Pengeluaran saat PSBB</t>
  </si>
  <si>
    <t>Pengeluaran saat ini (Juni-Agustus)</t>
  </si>
  <si>
    <t>Pengeluaran sebelum pandemi</t>
  </si>
  <si>
    <t>Average Daily Expenses</t>
  </si>
  <si>
    <t>Rp 0 - Rp 20,000</t>
  </si>
  <si>
    <t>Rp 20,000 - Rp 30,000</t>
  </si>
  <si>
    <t>Rp 30,000 - Rp 50,000</t>
  </si>
  <si>
    <t>&gt; Rp 50,000</t>
  </si>
  <si>
    <t>Coping Strategy March - May 2020</t>
  </si>
  <si>
    <t>Coping Strategy June - Aug 2020</t>
  </si>
  <si>
    <t>Strategi Ojol Menghadapi Dampak Pandemi</t>
  </si>
  <si>
    <t>Business Location</t>
  </si>
  <si>
    <t>Others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</si>
</sst>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yyyy\ h:mm:ss"/>
  </numFmts>
  <fonts count="11">
    <font>
      <sz val="10.0"/>
      <color rgb="FF000000"/>
      <name val="Arial"/>
      <scheme val="minor"/>
    </font>
    <font>
      <sz val="10.0"/>
      <color theme="1"/>
      <name val="Arial"/>
    </font>
    <font>
      <color theme="1"/>
      <name val="Arial"/>
    </font>
    <font>
      <sz val="10.0"/>
      <color rgb="FF000000"/>
      <name val="Arial"/>
    </font>
    <font>
      <color theme="1"/>
      <name val="Arial"/>
      <scheme val="minor"/>
    </font>
    <font>
      <sz val="10.0"/>
      <color rgb="FFFFFFFF"/>
      <name val="Arial"/>
    </font>
    <font>
      <sz val="10.0"/>
      <color theme="0"/>
      <name val="Arial"/>
    </font>
    <font/>
    <font>
      <b/>
      <sz val="10.0"/>
      <color theme="1"/>
      <name val="Arial"/>
    </font>
    <font>
      <b/>
      <sz val="10.0"/>
      <color theme="0"/>
      <name val="Arial"/>
    </font>
    <font>
      <b/>
      <sz val="10.0"/>
      <color rgb="FFFFFFFF"/>
      <name val="Arial"/>
    </font>
  </fonts>
  <fills count="4">
    <fill>
      <patternFill patternType="none"/>
    </fill>
    <fill>
      <patternFill patternType="lightGray"/>
    </fill>
    <fill>
      <patternFill patternType="solid">
        <fgColor rgb="FFFFFF00"/>
        <bgColor rgb="FFFFFF00"/>
      </patternFill>
    </fill>
    <fill>
      <patternFill patternType="solid">
        <fgColor rgb="FFBC8D03"/>
        <bgColor rgb="FFBC8D03"/>
      </patternFill>
    </fill>
  </fills>
  <borders count="11">
    <border/>
    <border>
      <left/>
      <right/>
      <top/>
      <bottom style="thin">
        <color rgb="FFFEF1CC"/>
      </bottom>
    </border>
    <border>
      <left/>
      <right/>
      <top style="thin">
        <color rgb="FFBC8D03"/>
      </top>
      <bottom style="thin">
        <color rgb="FFFDE49A"/>
      </bottom>
    </border>
    <border>
      <top style="thin">
        <color rgb="FFFEF1CC"/>
      </top>
      <bottom style="thin">
        <color rgb="FFFEF1CC"/>
      </bottom>
    </border>
    <border>
      <left/>
      <right/>
      <top style="thin">
        <color rgb="FFBC8D03"/>
      </top>
    </border>
    <border>
      <left/>
      <top style="thin">
        <color rgb="FFBC8D03"/>
      </top>
      <bottom style="thin">
        <color rgb="FFBC8D03"/>
      </bottom>
    </border>
    <border>
      <top style="thin">
        <color rgb="FFBC8D03"/>
      </top>
      <bottom style="thin">
        <color rgb="FFBC8D03"/>
      </bottom>
    </border>
    <border>
      <left/>
      <right/>
      <bottom style="thin">
        <color rgb="FFFEF1CC"/>
      </bottom>
    </border>
    <border>
      <top style="double">
        <color rgb="FFBC8D03"/>
      </top>
    </border>
    <border>
      <left/>
      <right/>
      <top/>
      <bottom style="thin">
        <color rgb="FFBC8D03"/>
      </bottom>
    </border>
    <border>
      <left/>
      <right/>
      <top style="thin">
        <color rgb="FFBC8D03"/>
      </top>
      <bottom style="thin">
        <color rgb="FFFEF1CC"/>
      </bottom>
    </border>
  </borders>
  <cellStyleXfs count="1">
    <xf borderId="0" fillId="0" fontId="0" numFmtId="0" applyAlignment="1" applyFont="1"/>
  </cellStyleXfs>
  <cellXfs count="43">
    <xf borderId="0" fillId="0" fontId="0" numFmtId="0" xfId="0" applyAlignment="1" applyFont="1">
      <alignment readingOrder="0" shrinkToFit="0" vertical="bottom" wrapText="0"/>
    </xf>
    <xf borderId="0" fillId="0" fontId="1" numFmtId="0" xfId="0" applyFont="1"/>
    <xf borderId="0" fillId="0" fontId="1" numFmtId="164" xfId="0" applyFont="1" applyNumberFormat="1"/>
    <xf borderId="0" fillId="0" fontId="2" numFmtId="0" xfId="0" applyFont="1"/>
    <xf borderId="0" fillId="0" fontId="3" numFmtId="22" xfId="0" applyFont="1" applyNumberFormat="1"/>
    <xf borderId="0" fillId="0" fontId="3" numFmtId="0" xfId="0" applyAlignment="1" applyFont="1">
      <alignment shrinkToFit="0" wrapText="1"/>
    </xf>
    <xf borderId="0" fillId="2" fontId="2" numFmtId="0" xfId="0" applyFill="1" applyFont="1"/>
    <xf borderId="0" fillId="0" fontId="4" numFmtId="0" xfId="0" applyFont="1"/>
    <xf borderId="0" fillId="0" fontId="3" numFmtId="0" xfId="0" applyAlignment="1" applyFont="1">
      <alignment horizontal="left"/>
    </xf>
    <xf borderId="0" fillId="0" fontId="3" numFmtId="0" xfId="0" applyFont="1"/>
    <xf borderId="1" fillId="3" fontId="5" numFmtId="0" xfId="0" applyAlignment="1" applyBorder="1" applyFill="1" applyFont="1">
      <alignment readingOrder="0" vertical="center"/>
    </xf>
    <xf borderId="2" fillId="3" fontId="5" numFmtId="0" xfId="0" applyAlignment="1" applyBorder="1" applyFont="1">
      <alignment readingOrder="0"/>
    </xf>
    <xf borderId="3" fillId="0" fontId="1" numFmtId="0" xfId="0" applyAlignment="1" applyBorder="1" applyFont="1">
      <alignment horizontal="left" readingOrder="0"/>
    </xf>
    <xf borderId="3" fillId="0" fontId="1" numFmtId="2" xfId="0" applyBorder="1" applyFont="1" applyNumberFormat="1"/>
    <xf borderId="3" fillId="0" fontId="1" numFmtId="0" xfId="0" applyBorder="1" applyFont="1"/>
    <xf borderId="4" fillId="3" fontId="6" numFmtId="0" xfId="0" applyAlignment="1" applyBorder="1" applyFont="1">
      <alignment horizontal="center" vertical="center"/>
    </xf>
    <xf borderId="5" fillId="3" fontId="6" numFmtId="0" xfId="0" applyAlignment="1" applyBorder="1" applyFont="1">
      <alignment horizontal="center"/>
    </xf>
    <xf borderId="6" fillId="0" fontId="7" numFmtId="0" xfId="0" applyBorder="1" applyFont="1"/>
    <xf borderId="7" fillId="0" fontId="7" numFmtId="0" xfId="0" applyBorder="1" applyFont="1"/>
    <xf borderId="2" fillId="3" fontId="6" numFmtId="0" xfId="0" applyBorder="1" applyFont="1"/>
    <xf borderId="8" fillId="0" fontId="8" numFmtId="0" xfId="0" applyAlignment="1" applyBorder="1" applyFont="1">
      <alignment horizontal="left"/>
    </xf>
    <xf borderId="8" fillId="0" fontId="8" numFmtId="2" xfId="0" applyBorder="1" applyFont="1" applyNumberFormat="1"/>
    <xf borderId="3" fillId="0" fontId="1" numFmtId="0" xfId="0" applyAlignment="1" applyBorder="1" applyFont="1">
      <alignment horizontal="left"/>
    </xf>
    <xf borderId="8" fillId="0" fontId="8" numFmtId="0" xfId="0" applyBorder="1" applyFont="1"/>
    <xf borderId="5" fillId="3" fontId="5" numFmtId="0" xfId="0" applyAlignment="1" applyBorder="1" applyFont="1">
      <alignment horizontal="center" readingOrder="0"/>
    </xf>
    <xf borderId="3" fillId="0" fontId="1" numFmtId="1" xfId="0" applyBorder="1" applyFont="1" applyNumberFormat="1"/>
    <xf borderId="8" fillId="0" fontId="8" numFmtId="1" xfId="0" applyBorder="1" applyFont="1" applyNumberFormat="1"/>
    <xf borderId="8" fillId="0" fontId="8" numFmtId="1" xfId="0" applyAlignment="1" applyBorder="1" applyFont="1" applyNumberFormat="1">
      <alignment horizontal="center"/>
    </xf>
    <xf borderId="8" fillId="0" fontId="7" numFmtId="0" xfId="0" applyBorder="1" applyFont="1"/>
    <xf borderId="1" fillId="3" fontId="6" numFmtId="0" xfId="0" applyAlignment="1" applyBorder="1" applyFont="1">
      <alignment vertical="center"/>
    </xf>
    <xf borderId="9" fillId="3" fontId="9" numFmtId="0" xfId="0" applyAlignment="1" applyBorder="1" applyFont="1">
      <alignment vertical="center"/>
    </xf>
    <xf borderId="9" fillId="3" fontId="5" numFmtId="0" xfId="0" applyAlignment="1" applyBorder="1" applyFont="1">
      <alignment readingOrder="0" vertical="center"/>
    </xf>
    <xf borderId="9" fillId="3" fontId="6" numFmtId="0" xfId="0" applyAlignment="1" applyBorder="1" applyFont="1">
      <alignment vertical="center"/>
    </xf>
    <xf borderId="3" fillId="0" fontId="1" numFmtId="0" xfId="0" applyAlignment="1" applyBorder="1" applyFont="1">
      <alignment horizontal="left" vertical="center"/>
    </xf>
    <xf borderId="3" fillId="0" fontId="1" numFmtId="0" xfId="0" applyAlignment="1" applyBorder="1" applyFont="1">
      <alignment horizontal="right" vertical="center"/>
    </xf>
    <xf borderId="3" fillId="0" fontId="1" numFmtId="2" xfId="0" applyAlignment="1" applyBorder="1" applyFont="1" applyNumberFormat="1">
      <alignment horizontal="right" vertical="center"/>
    </xf>
    <xf borderId="8" fillId="0" fontId="8" numFmtId="0" xfId="0" applyAlignment="1" applyBorder="1" applyFont="1">
      <alignment horizontal="left" vertical="center"/>
    </xf>
    <xf borderId="8" fillId="0" fontId="8" numFmtId="0" xfId="0" applyAlignment="1" applyBorder="1" applyFont="1">
      <alignment horizontal="right" vertical="center"/>
    </xf>
    <xf borderId="8" fillId="0" fontId="8" numFmtId="1" xfId="0" applyAlignment="1" applyBorder="1" applyFont="1" applyNumberFormat="1">
      <alignment horizontal="right" vertical="center"/>
    </xf>
    <xf borderId="8" fillId="0" fontId="8" numFmtId="2" xfId="0" applyAlignment="1" applyBorder="1" applyFont="1" applyNumberFormat="1">
      <alignment horizontal="right" vertical="center"/>
    </xf>
    <xf borderId="9" fillId="3" fontId="10" numFmtId="0" xfId="0" applyAlignment="1" applyBorder="1" applyFont="1">
      <alignment readingOrder="0" vertical="center"/>
    </xf>
    <xf borderId="9" fillId="3" fontId="10" numFmtId="0" xfId="0" applyAlignment="1" applyBorder="1" applyFont="1">
      <alignment readingOrder="0"/>
    </xf>
    <xf borderId="10" fillId="3" fontId="6"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pivotCacheDefinition" Target="pivotCache/pivotCacheDefinition1.xml"/><Relationship Id="rId10" Type="http://schemas.openxmlformats.org/officeDocument/2006/relationships/worksheet" Target="worksheets/sheet7.xml"/><Relationship Id="rId13" Type="http://schemas.openxmlformats.org/officeDocument/2006/relationships/pivotCacheDefinition" Target="pivotCache/pivotCacheDefinition3.xml"/><Relationship Id="rId12" Type="http://schemas.openxmlformats.org/officeDocument/2006/relationships/pivotCacheDefinition" Target="pivotCache/pivotCacheDefinition2.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4"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a:solidFill>
                  <a:srgbClr val="757575"/>
                </a:solidFill>
                <a:latin typeface="+mn-lt"/>
              </a:defRPr>
            </a:pPr>
            <a:r>
              <a:rPr b="1" i="0">
                <a:solidFill>
                  <a:srgbClr val="757575"/>
                </a:solidFill>
                <a:latin typeface="+mn-lt"/>
              </a:rPr>
              <a:t>Opsi Pemgiriman (%)</a:t>
            </a:r>
          </a:p>
        </c:rich>
      </c:tx>
      <c:overlay val="0"/>
    </c:title>
    <c:plotArea>
      <c:layout/>
      <c:barChart>
        <c:barDir val="col"/>
        <c:ser>
          <c:idx val="0"/>
          <c:order val="0"/>
          <c:tx>
            <c:v>Sebelum Pandemi</c:v>
          </c:tx>
          <c:spPr>
            <a:solidFill>
              <a:schemeClr val="accent3"/>
            </a:solidFill>
            <a:ln cmpd="sng">
              <a:solidFill>
                <a:srgbClr val="000000"/>
              </a:solidFill>
            </a:ln>
          </c:spPr>
          <c:dLbls>
            <c:numFmt formatCode="General" sourceLinked="1"/>
            <c:txPr>
              <a:bodyPr/>
              <a:lstStyle/>
              <a:p>
                <a:pPr lvl="0">
                  <a:defRPr b="1" i="0" sz="900"/>
                </a:pPr>
              </a:p>
            </c:txPr>
            <c:showLegendKey val="0"/>
            <c:showVal val="1"/>
            <c:showCatName val="0"/>
            <c:showSerName val="0"/>
            <c:showPercent val="0"/>
            <c:showBubbleSize val="0"/>
          </c:dLbls>
          <c:cat>
            <c:strRef>
              <c:f>'USAHA RUMAHAN'!$A$39:$A$42</c:f>
            </c:strRef>
          </c:cat>
          <c:val>
            <c:numRef>
              <c:f>'USAHA RUMAHAN'!$B$39:$B$42</c:f>
              <c:numCache/>
            </c:numRef>
          </c:val>
        </c:ser>
        <c:ser>
          <c:idx val="1"/>
          <c:order val="1"/>
          <c:tx>
            <c:v>Sejak Pandemi</c:v>
          </c:tx>
          <c:spPr>
            <a:solidFill>
              <a:srgbClr val="CC0000"/>
            </a:solidFill>
            <a:ln cmpd="sng">
              <a:solidFill>
                <a:srgbClr val="000000"/>
              </a:solidFill>
            </a:ln>
          </c:spPr>
          <c:dLbls>
            <c:numFmt formatCode="General" sourceLinked="1"/>
            <c:txPr>
              <a:bodyPr/>
              <a:lstStyle/>
              <a:p>
                <a:pPr lvl="0">
                  <a:defRPr b="1" i="0" sz="900"/>
                </a:pPr>
              </a:p>
            </c:txPr>
            <c:showLegendKey val="0"/>
            <c:showVal val="1"/>
            <c:showCatName val="0"/>
            <c:showSerName val="0"/>
            <c:showPercent val="0"/>
            <c:showBubbleSize val="0"/>
          </c:dLbls>
          <c:cat>
            <c:strRef>
              <c:f>'USAHA RUMAHAN'!$A$39:$A$42</c:f>
            </c:strRef>
          </c:cat>
          <c:val>
            <c:numRef>
              <c:f>'USAHA RUMAHAN'!$C$39:$C$42</c:f>
              <c:numCache/>
            </c:numRef>
          </c:val>
        </c:ser>
        <c:axId val="218499228"/>
        <c:axId val="813489614"/>
      </c:barChart>
      <c:catAx>
        <c:axId val="21849922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1" i="0" sz="900">
                <a:solidFill>
                  <a:srgbClr val="000000"/>
                </a:solidFill>
                <a:latin typeface="+mn-lt"/>
              </a:defRPr>
            </a:pPr>
          </a:p>
        </c:txPr>
        <c:crossAx val="813489614"/>
      </c:catAx>
      <c:valAx>
        <c:axId val="813489614"/>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1" i="0" sz="900">
                <a:solidFill>
                  <a:srgbClr val="000000"/>
                </a:solidFill>
                <a:latin typeface="+mn-lt"/>
              </a:defRPr>
            </a:pPr>
          </a:p>
        </c:txPr>
        <c:crossAx val="218499228"/>
      </c:valAx>
    </c:plotArea>
    <c:legend>
      <c:legendPos val="b"/>
      <c:overlay val="0"/>
      <c:txPr>
        <a:bodyPr/>
        <a:lstStyle/>
        <a:p>
          <a:pPr lvl="0">
            <a:defRPr b="1" i="0" sz="900">
              <a:solidFill>
                <a:srgbClr val="1A1A1A"/>
              </a:solidFill>
              <a:latin typeface="+mn-lt"/>
            </a:defRPr>
          </a:pPr>
        </a:p>
      </c:txPr>
    </c:legend>
    <c:plotVisOnly val="1"/>
  </c:chart>
</c:chartSpace>
</file>

<file path=xl/charts/chart10.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view3D>
      <c:rotX val="50"/>
      <c:perspective val="0"/>
    </c:view3D>
    <c:plotArea>
      <c:layout/>
      <c:doughnutChart>
        <c:varyColors val="1"/>
        <c:ser>
          <c:idx val="0"/>
          <c:order val="0"/>
          <c:tx>
            <c:strRef>
              <c:f>'SOPIR OJOL'!$D$110</c:f>
            </c:strRef>
          </c:tx>
          <c:dPt>
            <c:idx val="0"/>
            <c:spPr>
              <a:solidFill>
                <a:srgbClr val="990000"/>
              </a:solidFill>
            </c:spPr>
          </c:dPt>
          <c:dPt>
            <c:idx val="1"/>
            <c:spPr>
              <a:solidFill>
                <a:srgbClr val="8E7CC3"/>
              </a:solidFill>
            </c:spPr>
          </c:dPt>
          <c:dPt>
            <c:idx val="2"/>
            <c:spPr>
              <a:solidFill>
                <a:srgbClr val="253F59"/>
              </a:solidFill>
            </c:spPr>
          </c:dPt>
          <c:dPt>
            <c:idx val="3"/>
            <c:spPr>
              <a:solidFill>
                <a:srgbClr val="2E9B25"/>
              </a:solidFill>
            </c:spPr>
          </c:dPt>
          <c:dLbls>
            <c:showLegendKey val="0"/>
            <c:showVal val="0"/>
            <c:showCatName val="0"/>
            <c:showSerName val="0"/>
            <c:showPercent val="1"/>
            <c:showBubbleSize val="0"/>
            <c:showLeaderLines val="1"/>
          </c:dLbls>
          <c:cat>
            <c:strRef>
              <c:f>'SOPIR OJOL'!$A$111:$A$114</c:f>
            </c:strRef>
          </c:cat>
          <c:val>
            <c:numRef>
              <c:f>'SOPIR OJOL'!$D$111:$D$114</c:f>
              <c:numCache/>
            </c:numRef>
          </c:val>
        </c:ser>
        <c:dLbls>
          <c:showLegendKey val="0"/>
          <c:showVal val="0"/>
          <c:showCatName val="0"/>
          <c:showSerName val="0"/>
          <c:showPercent val="0"/>
          <c:showBubbleSize val="0"/>
        </c:dLbls>
        <c:holeSize val="10"/>
      </c:doughnutChart>
    </c:plotArea>
    <c:plotVisOnly val="1"/>
  </c:chart>
  <c:spPr>
    <a:solidFill>
      <a:srgbClr val="FFFFFF">
        <a:alpha val="0"/>
      </a:srgbClr>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400">
                <a:solidFill>
                  <a:schemeClr val="dk1"/>
                </a:solidFill>
                <a:latin typeface="+mn-lt"/>
              </a:defRPr>
            </a:pPr>
            <a:r>
              <a:rPr b="1" i="0" sz="1400">
                <a:solidFill>
                  <a:schemeClr val="dk1"/>
                </a:solidFill>
                <a:latin typeface="+mn-lt"/>
              </a:rPr>
              <a:t>Berapa Banyak Pengiriman Mengandalakan Pelayanan Ojol?</a:t>
            </a:r>
          </a:p>
        </c:rich>
      </c:tx>
      <c:overlay val="0"/>
    </c:title>
    <c:plotArea>
      <c:layout/>
      <c:barChart>
        <c:barDir val="col"/>
        <c:ser>
          <c:idx val="0"/>
          <c:order val="0"/>
          <c:tx>
            <c:v>Sebelum Pandemi</c:v>
          </c:tx>
          <c:spPr>
            <a:solidFill>
              <a:srgbClr val="8E191C"/>
            </a:solidFill>
            <a:ln cmpd="sng">
              <a:solidFill>
                <a:srgbClr val="000000"/>
              </a:solidFill>
            </a:ln>
          </c:spPr>
          <c:dLbls>
            <c:numFmt formatCode="General" sourceLinked="1"/>
            <c:txPr>
              <a:bodyPr/>
              <a:lstStyle/>
              <a:p>
                <a:pPr lvl="0">
                  <a:defRPr b="1" i="0" sz="900"/>
                </a:pPr>
              </a:p>
            </c:txPr>
            <c:showLegendKey val="0"/>
            <c:showVal val="1"/>
            <c:showCatName val="0"/>
            <c:showSerName val="0"/>
            <c:showPercent val="0"/>
            <c:showBubbleSize val="0"/>
          </c:dLbls>
          <c:cat>
            <c:strRef>
              <c:f>'USAHA RUMAHAN'!$G$56:$G$59</c:f>
            </c:strRef>
          </c:cat>
          <c:val>
            <c:numRef>
              <c:f>'USAHA RUMAHAN'!$H$56:$H$59</c:f>
              <c:numCache/>
            </c:numRef>
          </c:val>
        </c:ser>
        <c:ser>
          <c:idx val="1"/>
          <c:order val="1"/>
          <c:tx>
            <c:v>Sejak Pandemi</c:v>
          </c:tx>
          <c:spPr>
            <a:solidFill>
              <a:srgbClr val="253F59"/>
            </a:solidFill>
            <a:ln cmpd="sng">
              <a:solidFill>
                <a:srgbClr val="000000"/>
              </a:solidFill>
            </a:ln>
          </c:spPr>
          <c:dLbls>
            <c:numFmt formatCode="General" sourceLinked="1"/>
            <c:txPr>
              <a:bodyPr/>
              <a:lstStyle/>
              <a:p>
                <a:pPr lvl="0">
                  <a:defRPr b="1" i="0" sz="900"/>
                </a:pPr>
              </a:p>
            </c:txPr>
            <c:showLegendKey val="0"/>
            <c:showVal val="1"/>
            <c:showCatName val="0"/>
            <c:showSerName val="0"/>
            <c:showPercent val="0"/>
            <c:showBubbleSize val="0"/>
          </c:dLbls>
          <c:cat>
            <c:strRef>
              <c:f>'USAHA RUMAHAN'!$G$56:$G$59</c:f>
            </c:strRef>
          </c:cat>
          <c:val>
            <c:numRef>
              <c:f>'USAHA RUMAHAN'!$I$56:$I$59</c:f>
              <c:numCache/>
            </c:numRef>
          </c:val>
        </c:ser>
        <c:axId val="1425215376"/>
        <c:axId val="955722543"/>
      </c:barChart>
      <c:catAx>
        <c:axId val="142521537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955722543"/>
      </c:catAx>
      <c:valAx>
        <c:axId val="95572254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1" i="0" sz="900">
                <a:solidFill>
                  <a:srgbClr val="000000"/>
                </a:solidFill>
                <a:latin typeface="+mn-lt"/>
              </a:defRPr>
            </a:pPr>
          </a:p>
        </c:txPr>
        <c:crossAx val="1425215376"/>
      </c:valAx>
    </c:plotArea>
    <c:legend>
      <c:legendPos val="b"/>
      <c:overlay val="0"/>
      <c:txPr>
        <a:bodyPr/>
        <a:lstStyle/>
        <a:p>
          <a:pPr lvl="0">
            <a:defRPr b="1" i="0" sz="900">
              <a:solidFill>
                <a:srgbClr val="1A1A1A"/>
              </a:solidFill>
              <a:latin typeface="+mn-lt"/>
            </a:defRPr>
          </a:pPr>
        </a:p>
      </c:txPr>
    </c:legend>
    <c:plotVisOnly val="1"/>
  </c:chart>
  <c:spPr>
    <a:solidFill>
      <a:srgbClr val="FFFFFF">
        <a:alpha val="0"/>
      </a:srgbClr>
    </a:solidFill>
  </c:spPr>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800">
                <a:solidFill>
                  <a:srgbClr val="757575"/>
                </a:solidFill>
                <a:latin typeface="+mn-lt"/>
              </a:defRPr>
            </a:pPr>
            <a:r>
              <a:rPr b="1" i="0" sz="1800">
                <a:solidFill>
                  <a:srgbClr val="757575"/>
                </a:solidFill>
                <a:latin typeface="+mn-lt"/>
              </a:rPr>
              <a:t>Persepsi Pengusaha Terhadap Peran Ojol (%)</a:t>
            </a:r>
          </a:p>
        </c:rich>
      </c:tx>
      <c:layout>
        <c:manualLayout>
          <c:xMode val="edge"/>
          <c:yMode val="edge"/>
          <c:x val="0.03898876404494382"/>
          <c:y val="0.04983766233766234"/>
        </c:manualLayout>
      </c:layout>
      <c:overlay val="0"/>
    </c:title>
    <c:plotArea>
      <c:layout/>
      <c:barChart>
        <c:barDir val="col"/>
        <c:ser>
          <c:idx val="0"/>
          <c:order val="0"/>
          <c:tx>
            <c:v>Before Pandemic</c:v>
          </c:tx>
          <c:spPr>
            <a:solidFill>
              <a:schemeClr val="accent1"/>
            </a:solidFill>
            <a:ln cmpd="sng">
              <a:solidFill>
                <a:srgbClr val="000000"/>
              </a:solidFill>
            </a:ln>
          </c:spPr>
          <c:cat>
            <c:strRef>
              <c:f>'USAHA RUMAHAN'!$N$19:$N$23</c:f>
            </c:strRef>
          </c:cat>
          <c:val>
            <c:numRef>
              <c:f>'USAHA RUMAHAN'!$O$19:$O$23</c:f>
              <c:numCache/>
            </c:numRef>
          </c:val>
        </c:ser>
        <c:ser>
          <c:idx val="1"/>
          <c:order val="1"/>
          <c:tx>
            <c:v>During Pandemic</c:v>
          </c:tx>
          <c:spPr>
            <a:solidFill>
              <a:schemeClr val="accent2"/>
            </a:solidFill>
            <a:ln cmpd="sng">
              <a:solidFill>
                <a:srgbClr val="000000"/>
              </a:solidFill>
            </a:ln>
          </c:spPr>
          <c:cat>
            <c:strRef>
              <c:f>'USAHA RUMAHAN'!$N$19:$N$23</c:f>
            </c:strRef>
          </c:cat>
          <c:val>
            <c:numRef>
              <c:f>'USAHA RUMAHAN'!$P$19:$P$23</c:f>
              <c:numCache/>
            </c:numRef>
          </c:val>
        </c:ser>
        <c:axId val="1615294343"/>
        <c:axId val="1823380597"/>
      </c:barChart>
      <c:catAx>
        <c:axId val="161529434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823380597"/>
      </c:catAx>
      <c:valAx>
        <c:axId val="1823380597"/>
        <c:scaling>
          <c:orientation val="minMax"/>
          <c:max val="100.0"/>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615294343"/>
      </c:valAx>
    </c:plotArea>
    <c:legend>
      <c:legendPos val="b"/>
      <c:overlay val="0"/>
      <c:txPr>
        <a:bodyPr/>
        <a:lstStyle/>
        <a:p>
          <a:pPr lvl="0">
            <a:defRPr b="0" i="0">
              <a:solidFill>
                <a:srgbClr val="1A1A1A"/>
              </a:solidFill>
              <a:latin typeface="+mn-lt"/>
            </a:defRPr>
          </a:pPr>
        </a:p>
      </c:txPr>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a:solidFill>
                  <a:srgbClr val="757575"/>
                </a:solidFill>
                <a:latin typeface="+mn-lt"/>
              </a:defRPr>
            </a:pPr>
            <a:r>
              <a:rPr b="1">
                <a:solidFill>
                  <a:srgbClr val="757575"/>
                </a:solidFill>
                <a:latin typeface="+mn-lt"/>
              </a:rPr>
              <a:t>Profil Usaha Rumahan 2020</a:t>
            </a:r>
          </a:p>
        </c:rich>
      </c:tx>
      <c:overlay val="0"/>
    </c:title>
    <c:plotArea>
      <c:layout/>
      <c:barChart>
        <c:barDir val="col"/>
        <c:ser>
          <c:idx val="0"/>
          <c:order val="0"/>
          <c:tx>
            <c:strRef>
              <c:f>'USAHA RUMAHAN'!$A$31</c:f>
            </c:strRef>
          </c:tx>
          <c:spPr>
            <a:solidFill>
              <a:schemeClr val="accent1"/>
            </a:solidFill>
            <a:ln cmpd="sng">
              <a:solidFill>
                <a:srgbClr val="000000"/>
              </a:solidFill>
            </a:ln>
          </c:spPr>
          <c:cat>
            <c:strRef>
              <c:f>'USAHA RUMAHAN'!$B$30:$J$30</c:f>
            </c:strRef>
          </c:cat>
          <c:val>
            <c:numRef>
              <c:f>'USAHA RUMAHAN'!$B$31:$J$31</c:f>
              <c:numCache/>
            </c:numRef>
          </c:val>
        </c:ser>
        <c:ser>
          <c:idx val="1"/>
          <c:order val="1"/>
          <c:tx>
            <c:strRef>
              <c:f>'USAHA RUMAHAN'!$A$32</c:f>
            </c:strRef>
          </c:tx>
          <c:spPr>
            <a:solidFill>
              <a:schemeClr val="accent2"/>
            </a:solidFill>
            <a:ln cmpd="sng">
              <a:solidFill>
                <a:srgbClr val="000000"/>
              </a:solidFill>
            </a:ln>
          </c:spPr>
          <c:cat>
            <c:strRef>
              <c:f>'USAHA RUMAHAN'!$B$30:$J$30</c:f>
            </c:strRef>
          </c:cat>
          <c:val>
            <c:numRef>
              <c:f>'USAHA RUMAHAN'!$B$32:$J$32</c:f>
              <c:numCache/>
            </c:numRef>
          </c:val>
        </c:ser>
        <c:ser>
          <c:idx val="2"/>
          <c:order val="2"/>
          <c:tx>
            <c:strRef>
              <c:f>'USAHA RUMAHAN'!$A$33</c:f>
            </c:strRef>
          </c:tx>
          <c:spPr>
            <a:solidFill>
              <a:schemeClr val="accent3"/>
            </a:solidFill>
            <a:ln cmpd="sng">
              <a:solidFill>
                <a:srgbClr val="000000"/>
              </a:solidFill>
            </a:ln>
          </c:spPr>
          <c:cat>
            <c:strRef>
              <c:f>'USAHA RUMAHAN'!$B$30:$J$30</c:f>
            </c:strRef>
          </c:cat>
          <c:val>
            <c:numRef>
              <c:f>'USAHA RUMAHAN'!$B$33:$J$33</c:f>
              <c:numCache/>
            </c:numRef>
          </c:val>
        </c:ser>
        <c:ser>
          <c:idx val="3"/>
          <c:order val="3"/>
          <c:tx>
            <c:strRef>
              <c:f>'USAHA RUMAHAN'!$A$34</c:f>
            </c:strRef>
          </c:tx>
          <c:cat>
            <c:strRef>
              <c:f>'USAHA RUMAHAN'!$B$30:$J$30</c:f>
            </c:strRef>
          </c:cat>
          <c:val>
            <c:numRef>
              <c:f>'USAHA RUMAHAN'!$B$34:$J$34</c:f>
              <c:numCache/>
            </c:numRef>
          </c:val>
        </c:ser>
        <c:axId val="1434100721"/>
        <c:axId val="936030923"/>
      </c:barChart>
      <c:catAx>
        <c:axId val="143410072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rot="0"/>
          <a:lstStyle/>
          <a:p>
            <a:pPr lvl="0">
              <a:defRPr b="0" sz="1400">
                <a:solidFill>
                  <a:schemeClr val="dk1"/>
                </a:solidFill>
                <a:latin typeface="+mn-lt"/>
              </a:defRPr>
            </a:pPr>
          </a:p>
        </c:txPr>
        <c:crossAx val="936030923"/>
      </c:catAx>
      <c:valAx>
        <c:axId val="93603092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434100721"/>
      </c:valAx>
    </c:plotArea>
    <c:legend>
      <c:legendPos val="r"/>
      <c:overlay val="0"/>
      <c:txPr>
        <a:bodyPr/>
        <a:lstStyle/>
        <a:p>
          <a:pPr lvl="0">
            <a:defRPr b="0">
              <a:solidFill>
                <a:srgbClr val="1A1A1A"/>
              </a:solidFill>
              <a:latin typeface="+mn-lt"/>
            </a:defRPr>
          </a:pPr>
        </a:p>
      </c:txPr>
    </c:legend>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Sebelum Pandemic, March - May 2020, June - August 2020 and 2019</a:t>
            </a:r>
          </a:p>
        </c:rich>
      </c:tx>
      <c:overlay val="0"/>
    </c:title>
    <c:plotArea>
      <c:layout/>
      <c:barChart>
        <c:barDir val="col"/>
        <c:ser>
          <c:idx val="0"/>
          <c:order val="0"/>
          <c:tx>
            <c:strRef>
              <c:f>'SOPIR OJOL'!$B$26</c:f>
            </c:strRef>
          </c:tx>
          <c:spPr>
            <a:solidFill>
              <a:schemeClr val="accent1"/>
            </a:solidFill>
            <a:ln cmpd="sng">
              <a:solidFill>
                <a:srgbClr val="000000"/>
              </a:solidFill>
            </a:ln>
          </c:spPr>
          <c:cat>
            <c:strRef>
              <c:f>'SOPIR OJOL'!$A$27:$A$30</c:f>
            </c:strRef>
          </c:cat>
          <c:val>
            <c:numRef>
              <c:f>'SOPIR OJOL'!$B$27:$B$30</c:f>
              <c:numCache/>
            </c:numRef>
          </c:val>
        </c:ser>
        <c:ser>
          <c:idx val="1"/>
          <c:order val="1"/>
          <c:tx>
            <c:strRef>
              <c:f>'SOPIR OJOL'!$C$26</c:f>
            </c:strRef>
          </c:tx>
          <c:spPr>
            <a:solidFill>
              <a:schemeClr val="accent2"/>
            </a:solidFill>
            <a:ln cmpd="sng">
              <a:solidFill>
                <a:srgbClr val="000000"/>
              </a:solidFill>
            </a:ln>
          </c:spPr>
          <c:cat>
            <c:strRef>
              <c:f>'SOPIR OJOL'!$A$27:$A$30</c:f>
            </c:strRef>
          </c:cat>
          <c:val>
            <c:numRef>
              <c:f>'SOPIR OJOL'!$C$27:$C$30</c:f>
              <c:numCache/>
            </c:numRef>
          </c:val>
        </c:ser>
        <c:ser>
          <c:idx val="2"/>
          <c:order val="2"/>
          <c:tx>
            <c:strRef>
              <c:f>'SOPIR OJOL'!$D$26</c:f>
            </c:strRef>
          </c:tx>
          <c:spPr>
            <a:solidFill>
              <a:schemeClr val="accent3"/>
            </a:solidFill>
            <a:ln cmpd="sng">
              <a:solidFill>
                <a:srgbClr val="000000"/>
              </a:solidFill>
            </a:ln>
          </c:spPr>
          <c:cat>
            <c:strRef>
              <c:f>'SOPIR OJOL'!$A$27:$A$30</c:f>
            </c:strRef>
          </c:cat>
          <c:val>
            <c:numRef>
              <c:f>'SOPIR OJOL'!$D$27:$D$30</c:f>
              <c:numCache/>
            </c:numRef>
          </c:val>
        </c:ser>
        <c:ser>
          <c:idx val="3"/>
          <c:order val="3"/>
          <c:tx>
            <c:strRef>
              <c:f>'SOPIR OJOL'!$E$26</c:f>
            </c:strRef>
          </c:tx>
          <c:spPr>
            <a:solidFill>
              <a:schemeClr val="accent4"/>
            </a:solidFill>
            <a:ln cmpd="sng">
              <a:solidFill>
                <a:srgbClr val="000000"/>
              </a:solidFill>
            </a:ln>
          </c:spPr>
          <c:cat>
            <c:strRef>
              <c:f>'SOPIR OJOL'!$A$27:$A$30</c:f>
            </c:strRef>
          </c:cat>
          <c:val>
            <c:numRef>
              <c:f>'SOPIR OJOL'!$E$27:$E$30</c:f>
              <c:numCache/>
            </c:numRef>
          </c:val>
        </c:ser>
        <c:axId val="1335720693"/>
        <c:axId val="2039555652"/>
      </c:barChart>
      <c:catAx>
        <c:axId val="1335720693"/>
        <c:scaling>
          <c:orientation val="minMax"/>
        </c:scaling>
        <c:delete val="0"/>
        <c:axPos val="b"/>
        <c:title>
          <c:tx>
            <c:rich>
              <a:bodyPr/>
              <a:lstStyle/>
              <a:p>
                <a:pPr lvl="0">
                  <a:defRPr b="0">
                    <a:solidFill>
                      <a:srgbClr val="000000"/>
                    </a:solidFill>
                    <a:latin typeface="+mn-lt"/>
                  </a:defRPr>
                </a:pPr>
                <a:r>
                  <a:rPr b="0">
                    <a:solidFill>
                      <a:srgbClr val="000000"/>
                    </a:solidFill>
                    <a:latin typeface="+mn-lt"/>
                  </a:rPr>
                  <a:t>Average Daily Income</a:t>
                </a:r>
              </a:p>
            </c:rich>
          </c:tx>
          <c:overlay val="0"/>
        </c:title>
        <c:numFmt formatCode="General" sourceLinked="1"/>
        <c:majorTickMark val="none"/>
        <c:minorTickMark val="none"/>
        <c:spPr/>
        <c:txPr>
          <a:bodyPr/>
          <a:lstStyle/>
          <a:p>
            <a:pPr lvl="0">
              <a:defRPr b="0">
                <a:solidFill>
                  <a:srgbClr val="000000"/>
                </a:solidFill>
                <a:latin typeface="+mn-lt"/>
              </a:defRPr>
            </a:pPr>
          </a:p>
        </c:txPr>
        <c:crossAx val="2039555652"/>
      </c:catAx>
      <c:valAx>
        <c:axId val="203955565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335720693"/>
      </c:valAx>
    </c:plotArea>
    <c:legend>
      <c:legendPos val="r"/>
      <c:overlay val="0"/>
      <c:txPr>
        <a:bodyPr/>
        <a:lstStyle/>
        <a:p>
          <a:pPr lvl="0">
            <a:defRPr b="0">
              <a:solidFill>
                <a:srgbClr val="1A1A1A"/>
              </a:solidFill>
              <a:latin typeface="+mn-lt"/>
            </a:defRPr>
          </a:pPr>
        </a:p>
      </c:txPr>
    </c:legend>
    <c:plotVisOnly val="1"/>
  </c:chart>
</c:chartSpace>
</file>

<file path=xl/charts/chart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a:solidFill>
                  <a:srgbClr val="757575"/>
                </a:solidFill>
                <a:latin typeface="+mn-lt"/>
              </a:defRPr>
            </a:pPr>
            <a:r>
              <a:rPr b="1" i="0">
                <a:solidFill>
                  <a:srgbClr val="757575"/>
                </a:solidFill>
                <a:latin typeface="+mn-lt"/>
              </a:rPr>
              <a:t>Sumber Pendapatan (%)</a:t>
            </a:r>
          </a:p>
        </c:rich>
      </c:tx>
      <c:overlay val="0"/>
    </c:title>
    <c:plotArea>
      <c:layout/>
      <c:barChart>
        <c:barDir val="col"/>
        <c:ser>
          <c:idx val="0"/>
          <c:order val="0"/>
          <c:tx>
            <c:v>Penumpang</c:v>
          </c:tx>
          <c:spPr>
            <a:solidFill>
              <a:schemeClr val="accent1"/>
            </a:solidFill>
            <a:ln cmpd="sng">
              <a:solidFill>
                <a:srgbClr val="000000"/>
              </a:solidFill>
            </a:ln>
          </c:spPr>
          <c:dLbls>
            <c:numFmt formatCode="General" sourceLinked="1"/>
            <c:txPr>
              <a:bodyPr/>
              <a:lstStyle/>
              <a:p>
                <a:pPr lvl="0">
                  <a:defRPr b="1" i="0"/>
                </a:pPr>
              </a:p>
            </c:txPr>
            <c:showLegendKey val="0"/>
            <c:showVal val="1"/>
            <c:showCatName val="0"/>
            <c:showSerName val="0"/>
            <c:showPercent val="0"/>
            <c:showBubbleSize val="0"/>
          </c:dLbls>
          <c:cat>
            <c:strRef>
              <c:f>'SOPIR OJOL'!$E$56:$G$56</c:f>
            </c:strRef>
          </c:cat>
          <c:val>
            <c:numRef>
              <c:f>'SOPIR OJOL'!$E$57:$G$57</c:f>
              <c:numCache/>
            </c:numRef>
          </c:val>
        </c:ser>
        <c:ser>
          <c:idx val="1"/>
          <c:order val="1"/>
          <c:tx>
            <c:v>Makanan</c:v>
          </c:tx>
          <c:spPr>
            <a:solidFill>
              <a:schemeClr val="accent2"/>
            </a:solidFill>
            <a:ln cmpd="sng">
              <a:solidFill>
                <a:srgbClr val="000000"/>
              </a:solidFill>
            </a:ln>
          </c:spPr>
          <c:dLbls>
            <c:numFmt formatCode="General" sourceLinked="1"/>
            <c:txPr>
              <a:bodyPr/>
              <a:lstStyle/>
              <a:p>
                <a:pPr lvl="0">
                  <a:defRPr b="1" i="0"/>
                </a:pPr>
              </a:p>
            </c:txPr>
            <c:showLegendKey val="0"/>
            <c:showVal val="1"/>
            <c:showCatName val="0"/>
            <c:showSerName val="0"/>
            <c:showPercent val="0"/>
            <c:showBubbleSize val="0"/>
          </c:dLbls>
          <c:cat>
            <c:strRef>
              <c:f>'SOPIR OJOL'!$E$56:$G$56</c:f>
            </c:strRef>
          </c:cat>
          <c:val>
            <c:numRef>
              <c:f>'SOPIR OJOL'!$E$58:$G$58</c:f>
              <c:numCache/>
            </c:numRef>
          </c:val>
        </c:ser>
        <c:ser>
          <c:idx val="2"/>
          <c:order val="2"/>
          <c:tx>
            <c:v>Barang</c:v>
          </c:tx>
          <c:spPr>
            <a:solidFill>
              <a:schemeClr val="accent3"/>
            </a:solidFill>
            <a:ln cmpd="sng">
              <a:solidFill>
                <a:srgbClr val="000000"/>
              </a:solidFill>
            </a:ln>
          </c:spPr>
          <c:dLbls>
            <c:numFmt formatCode="General" sourceLinked="1"/>
            <c:txPr>
              <a:bodyPr/>
              <a:lstStyle/>
              <a:p>
                <a:pPr lvl="0">
                  <a:defRPr b="1" i="0"/>
                </a:pPr>
              </a:p>
            </c:txPr>
            <c:showLegendKey val="0"/>
            <c:showVal val="1"/>
            <c:showCatName val="0"/>
            <c:showSerName val="0"/>
            <c:showPercent val="0"/>
            <c:showBubbleSize val="0"/>
          </c:dLbls>
          <c:cat>
            <c:strRef>
              <c:f>'SOPIR OJOL'!$E$56:$G$56</c:f>
            </c:strRef>
          </c:cat>
          <c:val>
            <c:numRef>
              <c:f>'SOPIR OJOL'!$E$59:$G$59</c:f>
              <c:numCache/>
            </c:numRef>
          </c:val>
        </c:ser>
        <c:ser>
          <c:idx val="3"/>
          <c:order val="3"/>
          <c:tx>
            <c:v>Makanan &amp; Barang</c:v>
          </c:tx>
          <c:spPr>
            <a:solidFill>
              <a:schemeClr val="accent4"/>
            </a:solidFill>
            <a:ln cmpd="sng">
              <a:solidFill>
                <a:srgbClr val="000000"/>
              </a:solidFill>
            </a:ln>
          </c:spPr>
          <c:dLbls>
            <c:numFmt formatCode="General" sourceLinked="1"/>
            <c:txPr>
              <a:bodyPr/>
              <a:lstStyle/>
              <a:p>
                <a:pPr lvl="0">
                  <a:defRPr b="1" i="0"/>
                </a:pPr>
              </a:p>
            </c:txPr>
            <c:showLegendKey val="0"/>
            <c:showVal val="1"/>
            <c:showCatName val="0"/>
            <c:showSerName val="0"/>
            <c:showPercent val="0"/>
            <c:showBubbleSize val="0"/>
          </c:dLbls>
          <c:cat>
            <c:strRef>
              <c:f>'SOPIR OJOL'!$E$56:$G$56</c:f>
            </c:strRef>
          </c:cat>
          <c:val>
            <c:numRef>
              <c:f>'SOPIR OJOL'!$E$60:$G$60</c:f>
              <c:numCache/>
            </c:numRef>
          </c:val>
        </c:ser>
        <c:ser>
          <c:idx val="4"/>
          <c:order val="4"/>
          <c:tx>
            <c:v>Tidak ada pendapatan</c:v>
          </c:tx>
          <c:spPr>
            <a:solidFill>
              <a:schemeClr val="accent5"/>
            </a:solidFill>
            <a:ln cmpd="sng">
              <a:solidFill>
                <a:srgbClr val="000000"/>
              </a:solidFill>
            </a:ln>
          </c:spPr>
          <c:dLbls>
            <c:numFmt formatCode="General" sourceLinked="1"/>
            <c:txPr>
              <a:bodyPr/>
              <a:lstStyle/>
              <a:p>
                <a:pPr lvl="0">
                  <a:defRPr b="1" i="0"/>
                </a:pPr>
              </a:p>
            </c:txPr>
            <c:showLegendKey val="0"/>
            <c:showVal val="1"/>
            <c:showCatName val="0"/>
            <c:showSerName val="0"/>
            <c:showPercent val="0"/>
            <c:showBubbleSize val="0"/>
          </c:dLbls>
          <c:cat>
            <c:strRef>
              <c:f>'SOPIR OJOL'!$E$56:$G$56</c:f>
            </c:strRef>
          </c:cat>
          <c:val>
            <c:numRef>
              <c:f>'SOPIR OJOL'!$E$61:$G$61</c:f>
              <c:numCache/>
            </c:numRef>
          </c:val>
        </c:ser>
        <c:axId val="362088468"/>
        <c:axId val="1953796472"/>
      </c:barChart>
      <c:catAx>
        <c:axId val="362088468"/>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953796472"/>
      </c:catAx>
      <c:valAx>
        <c:axId val="1953796472"/>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0" sourceLinked="0"/>
        <c:majorTickMark val="none"/>
        <c:minorTickMark val="none"/>
        <c:tickLblPos val="nextTo"/>
        <c:spPr>
          <a:ln/>
        </c:spPr>
        <c:txPr>
          <a:bodyPr/>
          <a:lstStyle/>
          <a:p>
            <a:pPr lvl="0">
              <a:defRPr b="0" i="0">
                <a:solidFill>
                  <a:srgbClr val="000000"/>
                </a:solidFill>
                <a:latin typeface="+mn-lt"/>
              </a:defRPr>
            </a:pPr>
          </a:p>
        </c:txPr>
        <c:crossAx val="362088468"/>
        <c:majorUnit val="10.0"/>
      </c:valAx>
    </c:plotArea>
    <c:legend>
      <c:legendPos val="b"/>
      <c:overlay val="0"/>
      <c:txPr>
        <a:bodyPr/>
        <a:lstStyle/>
        <a:p>
          <a:pPr lvl="0">
            <a:defRPr b="0" i="0">
              <a:solidFill>
                <a:srgbClr val="1A1A1A"/>
              </a:solidFill>
              <a:latin typeface="+mn-lt"/>
            </a:defRPr>
          </a:pPr>
        </a:p>
      </c:txPr>
    </c:legend>
    <c:plotVisOnly val="1"/>
  </c:chart>
</c:chartSpace>
</file>

<file path=xl/charts/chart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a:solidFill>
                  <a:srgbClr val="757575"/>
                </a:solidFill>
                <a:latin typeface="+mn-lt"/>
              </a:defRPr>
            </a:pPr>
            <a:r>
              <a:rPr b="1" i="0">
                <a:solidFill>
                  <a:srgbClr val="757575"/>
                </a:solidFill>
                <a:latin typeface="+mn-lt"/>
              </a:rPr>
              <a:t>Pengeluaran Sehari-hari</a:t>
            </a:r>
          </a:p>
        </c:rich>
      </c:tx>
      <c:overlay val="0"/>
    </c:title>
    <c:plotArea>
      <c:layout/>
      <c:barChart>
        <c:barDir val="col"/>
        <c:ser>
          <c:idx val="0"/>
          <c:order val="0"/>
          <c:tx>
            <c:v>Rp 0 - Rp 20,000</c:v>
          </c:tx>
          <c:spPr>
            <a:solidFill>
              <a:schemeClr val="accent1"/>
            </a:solidFill>
            <a:ln cmpd="sng">
              <a:solidFill>
                <a:srgbClr val="000000"/>
              </a:solidFill>
            </a:ln>
          </c:spPr>
          <c:dLbls>
            <c:numFmt formatCode="#,##0.00" sourceLinked="0"/>
            <c:txPr>
              <a:bodyPr/>
              <a:lstStyle/>
              <a:p>
                <a:pPr lvl="0">
                  <a:defRPr b="1" i="0"/>
                </a:pPr>
              </a:p>
            </c:txPr>
            <c:showLegendKey val="0"/>
            <c:showVal val="1"/>
            <c:showCatName val="0"/>
            <c:showSerName val="0"/>
            <c:showPercent val="0"/>
            <c:showBubbleSize val="0"/>
          </c:dLbls>
          <c:cat>
            <c:strRef>
              <c:f>'SOPIR OJOL'!$E$88:$G$88</c:f>
            </c:strRef>
          </c:cat>
          <c:val>
            <c:numRef>
              <c:f>'SOPIR OJOL'!$E$89:$G$89</c:f>
              <c:numCache/>
            </c:numRef>
          </c:val>
        </c:ser>
        <c:ser>
          <c:idx val="1"/>
          <c:order val="1"/>
          <c:tx>
            <c:v>Rp 20,000 - Rp 30,000</c:v>
          </c:tx>
          <c:spPr>
            <a:solidFill>
              <a:schemeClr val="accent2"/>
            </a:solidFill>
            <a:ln cmpd="sng">
              <a:solidFill>
                <a:srgbClr val="000000"/>
              </a:solidFill>
            </a:ln>
          </c:spPr>
          <c:dLbls>
            <c:numFmt formatCode="General" sourceLinked="1"/>
            <c:txPr>
              <a:bodyPr/>
              <a:lstStyle/>
              <a:p>
                <a:pPr lvl="0">
                  <a:defRPr b="1" i="0"/>
                </a:pPr>
              </a:p>
            </c:txPr>
            <c:showLegendKey val="0"/>
            <c:showVal val="1"/>
            <c:showCatName val="0"/>
            <c:showSerName val="0"/>
            <c:showPercent val="0"/>
            <c:showBubbleSize val="0"/>
          </c:dLbls>
          <c:cat>
            <c:strRef>
              <c:f>'SOPIR OJOL'!$E$88:$G$88</c:f>
            </c:strRef>
          </c:cat>
          <c:val>
            <c:numRef>
              <c:f>'SOPIR OJOL'!$E$90:$G$90</c:f>
              <c:numCache/>
            </c:numRef>
          </c:val>
        </c:ser>
        <c:ser>
          <c:idx val="2"/>
          <c:order val="2"/>
          <c:tx>
            <c:v>Rp 30,000 - Rp 50,000</c:v>
          </c:tx>
          <c:spPr>
            <a:solidFill>
              <a:schemeClr val="accent3"/>
            </a:solidFill>
            <a:ln cmpd="sng">
              <a:solidFill>
                <a:srgbClr val="000000"/>
              </a:solidFill>
            </a:ln>
          </c:spPr>
          <c:dLbls>
            <c:numFmt formatCode="General" sourceLinked="1"/>
            <c:txPr>
              <a:bodyPr/>
              <a:lstStyle/>
              <a:p>
                <a:pPr lvl="0">
                  <a:defRPr b="1" i="0"/>
                </a:pPr>
              </a:p>
            </c:txPr>
            <c:showLegendKey val="0"/>
            <c:showVal val="1"/>
            <c:showCatName val="0"/>
            <c:showSerName val="0"/>
            <c:showPercent val="0"/>
            <c:showBubbleSize val="0"/>
          </c:dLbls>
          <c:cat>
            <c:strRef>
              <c:f>'SOPIR OJOL'!$E$88:$G$88</c:f>
            </c:strRef>
          </c:cat>
          <c:val>
            <c:numRef>
              <c:f>'SOPIR OJOL'!$E$91:$G$91</c:f>
              <c:numCache/>
            </c:numRef>
          </c:val>
        </c:ser>
        <c:ser>
          <c:idx val="3"/>
          <c:order val="3"/>
          <c:tx>
            <c:v>&gt; Rp 50,000</c:v>
          </c:tx>
          <c:spPr>
            <a:solidFill>
              <a:schemeClr val="accent4"/>
            </a:solidFill>
            <a:ln cmpd="sng">
              <a:solidFill>
                <a:srgbClr val="000000"/>
              </a:solidFill>
            </a:ln>
          </c:spPr>
          <c:cat>
            <c:strRef>
              <c:f>'SOPIR OJOL'!$E$88:$G$88</c:f>
            </c:strRef>
          </c:cat>
          <c:val>
            <c:numRef>
              <c:f>'SOPIR OJOL'!$E$92:$G$92</c:f>
              <c:numCache/>
            </c:numRef>
          </c:val>
        </c:ser>
        <c:axId val="1722861642"/>
        <c:axId val="1050618308"/>
      </c:barChart>
      <c:catAx>
        <c:axId val="1722861642"/>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050618308"/>
      </c:catAx>
      <c:valAx>
        <c:axId val="1050618308"/>
        <c:scaling>
          <c:orientation val="minMax"/>
          <c:max val="100.0"/>
        </c:scaling>
        <c:delete val="0"/>
        <c:axPos val="l"/>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722861642"/>
        <c:majorUnit val="20.0"/>
      </c:valAx>
    </c:plotArea>
    <c:legend>
      <c:legendPos val="b"/>
      <c:overlay val="0"/>
      <c:txPr>
        <a:bodyPr/>
        <a:lstStyle/>
        <a:p>
          <a:pPr lvl="0">
            <a:defRPr b="0" i="0">
              <a:solidFill>
                <a:srgbClr val="1A1A1A"/>
              </a:solidFill>
              <a:latin typeface="+mn-lt"/>
            </a:defRPr>
          </a:pPr>
        </a:p>
      </c:txPr>
    </c:legend>
    <c:plotVisOnly val="1"/>
  </c:chart>
</c:chartSpace>
</file>

<file path=xl/charts/chart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400">
                <a:solidFill>
                  <a:srgbClr val="8E191C"/>
                </a:solidFill>
                <a:latin typeface="+mn-lt"/>
              </a:defRPr>
            </a:pPr>
            <a:r>
              <a:rPr b="1" i="0" sz="1400">
                <a:solidFill>
                  <a:srgbClr val="8E191C"/>
                </a:solidFill>
                <a:latin typeface="+mn-lt"/>
              </a:rPr>
              <a:t>Strategi Ojol Menghadapi Dampak Pandemi (%)</a:t>
            </a:r>
          </a:p>
        </c:rich>
      </c:tx>
      <c:overlay val="0"/>
    </c:title>
    <c:plotArea>
      <c:layout/>
      <c:barChart>
        <c:barDir val="col"/>
        <c:ser>
          <c:idx val="0"/>
          <c:order val="0"/>
          <c:tx>
            <c:v>Pindah lokasi narik</c:v>
          </c:tx>
          <c:spPr>
            <a:solidFill>
              <a:srgbClr val="3D85C6"/>
            </a:solidFill>
            <a:ln cmpd="sng">
              <a:solidFill>
                <a:srgbClr val="000000"/>
              </a:solidFill>
            </a:ln>
          </c:spPr>
          <c:dLbls>
            <c:numFmt formatCode="General" sourceLinked="1"/>
            <c:txPr>
              <a:bodyPr/>
              <a:lstStyle/>
              <a:p>
                <a:pPr lvl="0">
                  <a:defRPr b="1" i="0"/>
                </a:pPr>
              </a:p>
            </c:txPr>
            <c:showLegendKey val="0"/>
            <c:showVal val="1"/>
            <c:showCatName val="0"/>
            <c:showSerName val="0"/>
            <c:showPercent val="0"/>
            <c:showBubbleSize val="0"/>
          </c:dLbls>
          <c:cat>
            <c:strRef>
              <c:f>'SOPIR OJOL'!$D$110:$E$110</c:f>
            </c:strRef>
          </c:cat>
          <c:val>
            <c:numRef>
              <c:f>'SOPIR OJOL'!$D$111:$E$111</c:f>
              <c:numCache/>
            </c:numRef>
          </c:val>
        </c:ser>
        <c:ser>
          <c:idx val="1"/>
          <c:order val="1"/>
          <c:tx>
            <c:v>Pindah professi</c:v>
          </c:tx>
          <c:spPr>
            <a:solidFill>
              <a:srgbClr val="CC0000"/>
            </a:solidFill>
            <a:ln cmpd="sng">
              <a:solidFill>
                <a:srgbClr val="000000"/>
              </a:solidFill>
            </a:ln>
          </c:spPr>
          <c:dLbls>
            <c:numFmt formatCode="General" sourceLinked="1"/>
            <c:txPr>
              <a:bodyPr/>
              <a:lstStyle/>
              <a:p>
                <a:pPr lvl="0">
                  <a:defRPr b="1" i="0"/>
                </a:pPr>
              </a:p>
            </c:txPr>
            <c:showLegendKey val="0"/>
            <c:showVal val="1"/>
            <c:showCatName val="0"/>
            <c:showSerName val="0"/>
            <c:showPercent val="0"/>
            <c:showBubbleSize val="0"/>
          </c:dLbls>
          <c:cat>
            <c:strRef>
              <c:f>'SOPIR OJOL'!$D$110:$E$110</c:f>
            </c:strRef>
          </c:cat>
          <c:val>
            <c:numRef>
              <c:f>'SOPIR OJOL'!$D$112:$E$112</c:f>
              <c:numCache/>
            </c:numRef>
          </c:val>
        </c:ser>
        <c:ser>
          <c:idx val="2"/>
          <c:order val="2"/>
          <c:tx>
            <c:v>Pulang kampung</c:v>
          </c:tx>
          <c:spPr>
            <a:solidFill>
              <a:schemeClr val="accent3"/>
            </a:solidFill>
            <a:ln cmpd="sng">
              <a:solidFill>
                <a:srgbClr val="000000"/>
              </a:solidFill>
            </a:ln>
          </c:spPr>
          <c:dLbls>
            <c:numFmt formatCode="General" sourceLinked="1"/>
            <c:txPr>
              <a:bodyPr/>
              <a:lstStyle/>
              <a:p>
                <a:pPr lvl="0">
                  <a:defRPr b="1" i="0"/>
                </a:pPr>
              </a:p>
            </c:txPr>
            <c:showLegendKey val="0"/>
            <c:showVal val="1"/>
            <c:showCatName val="0"/>
            <c:showSerName val="0"/>
            <c:showPercent val="0"/>
            <c:showBubbleSize val="0"/>
          </c:dLbls>
          <c:cat>
            <c:strRef>
              <c:f>'SOPIR OJOL'!$D$110:$E$110</c:f>
            </c:strRef>
          </c:cat>
          <c:val>
            <c:numRef>
              <c:f>'SOPIR OJOL'!$D$113:$E$113</c:f>
              <c:numCache/>
            </c:numRef>
          </c:val>
        </c:ser>
        <c:ser>
          <c:idx val="3"/>
          <c:order val="3"/>
          <c:tx>
            <c:v>tetap narik di lokasi biasa</c:v>
          </c:tx>
          <c:spPr>
            <a:solidFill>
              <a:srgbClr val="38761D"/>
            </a:solidFill>
            <a:ln cmpd="sng">
              <a:solidFill>
                <a:srgbClr val="000000"/>
              </a:solidFill>
            </a:ln>
          </c:spPr>
          <c:dLbls>
            <c:numFmt formatCode="General" sourceLinked="1"/>
            <c:txPr>
              <a:bodyPr/>
              <a:lstStyle/>
              <a:p>
                <a:pPr lvl="0">
                  <a:defRPr b="1" i="0"/>
                </a:pPr>
              </a:p>
            </c:txPr>
            <c:showLegendKey val="0"/>
            <c:showVal val="1"/>
            <c:showCatName val="0"/>
            <c:showSerName val="0"/>
            <c:showPercent val="0"/>
            <c:showBubbleSize val="0"/>
          </c:dLbls>
          <c:cat>
            <c:strRef>
              <c:f>'SOPIR OJOL'!$D$110:$E$110</c:f>
            </c:strRef>
          </c:cat>
          <c:val>
            <c:numRef>
              <c:f>'SOPIR OJOL'!$D$114:$E$114</c:f>
              <c:numCache/>
            </c:numRef>
          </c:val>
        </c:ser>
        <c:axId val="563172756"/>
        <c:axId val="198124131"/>
      </c:barChart>
      <c:catAx>
        <c:axId val="56317275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198124131"/>
      </c:catAx>
      <c:valAx>
        <c:axId val="198124131"/>
        <c:scaling>
          <c:orientation val="minMax"/>
          <c:max val="100.0"/>
        </c:scaling>
        <c:delete val="0"/>
        <c:axPos val="l"/>
        <c:majorGridlines>
          <c:spPr>
            <a:ln>
              <a:solidFill>
                <a:srgbClr val="8E191C"/>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563172756"/>
      </c:valAx>
    </c:plotArea>
    <c:legend>
      <c:legendPos val="b"/>
      <c:overlay val="0"/>
      <c:txPr>
        <a:bodyPr/>
        <a:lstStyle/>
        <a:p>
          <a:pPr lvl="0">
            <a:defRPr b="0" i="0">
              <a:solidFill>
                <a:srgbClr val="1A1A1A"/>
              </a:solidFill>
              <a:latin typeface="+mn-lt"/>
            </a:defRPr>
          </a:pPr>
        </a:p>
      </c:txPr>
    </c:legend>
    <c:plotVisOnly val="1"/>
  </c:chart>
  <c:spPr>
    <a:solidFill>
      <a:srgbClr val="FFFFFF">
        <a:alpha val="0"/>
      </a:srgbClr>
    </a:solidFill>
  </c:spPr>
</c:chartSpace>
</file>

<file path=xl/charts/chart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view3D>
      <c:rotX val="50"/>
      <c:perspective val="0"/>
    </c:view3D>
    <c:plotArea>
      <c:layout/>
      <c:doughnutChart>
        <c:varyColors val="1"/>
        <c:ser>
          <c:idx val="0"/>
          <c:order val="0"/>
          <c:tx>
            <c:strRef>
              <c:f>'SOPIR OJOL'!$E$110</c:f>
            </c:strRef>
          </c:tx>
          <c:dPt>
            <c:idx val="0"/>
            <c:spPr>
              <a:solidFill>
                <a:srgbClr val="990000"/>
              </a:solidFill>
            </c:spPr>
          </c:dPt>
          <c:dPt>
            <c:idx val="1"/>
            <c:spPr>
              <a:solidFill>
                <a:srgbClr val="8E7CC3"/>
              </a:solidFill>
            </c:spPr>
          </c:dPt>
          <c:dPt>
            <c:idx val="2"/>
            <c:spPr>
              <a:solidFill>
                <a:srgbClr val="253F59"/>
              </a:solidFill>
            </c:spPr>
          </c:dPt>
          <c:dPt>
            <c:idx val="3"/>
            <c:spPr>
              <a:solidFill>
                <a:srgbClr val="2E9B25"/>
              </a:solidFill>
            </c:spPr>
          </c:dPt>
          <c:dLbls>
            <c:showLegendKey val="0"/>
            <c:showVal val="0"/>
            <c:showCatName val="0"/>
            <c:showSerName val="0"/>
            <c:showPercent val="1"/>
            <c:showBubbleSize val="0"/>
            <c:showLeaderLines val="1"/>
          </c:dLbls>
          <c:cat>
            <c:strRef>
              <c:f>'SOPIR OJOL'!$A$111:$A$114</c:f>
            </c:strRef>
          </c:cat>
          <c:val>
            <c:numRef>
              <c:f>'SOPIR OJOL'!$E$111:$E$114</c:f>
              <c:numCache/>
            </c:numRef>
          </c:val>
        </c:ser>
        <c:dLbls>
          <c:showLegendKey val="0"/>
          <c:showVal val="0"/>
          <c:showCatName val="0"/>
          <c:showSerName val="0"/>
          <c:showPercent val="0"/>
          <c:showBubbleSize val="0"/>
        </c:dLbls>
        <c:holeSize val="10"/>
      </c:doughnutChart>
    </c:plotArea>
    <c:plotVisOnly val="1"/>
  </c:chart>
  <c:spPr>
    <a:solidFill>
      <a:srgbClr val="FFFFFF">
        <a:alpha val="0"/>
      </a:srgbClr>
    </a:solidFill>
  </c:spPr>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 Id="rId2" Type="http://schemas.openxmlformats.org/officeDocument/2006/relationships/chart" Target="../charts/chart6.xml"/><Relationship Id="rId3" Type="http://schemas.openxmlformats.org/officeDocument/2006/relationships/chart" Target="../charts/chart7.xml"/><Relationship Id="rId4" Type="http://schemas.openxmlformats.org/officeDocument/2006/relationships/chart" Target="../charts/chart8.xml"/><Relationship Id="rId5" Type="http://schemas.openxmlformats.org/officeDocument/2006/relationships/chart" Target="../charts/chart9.xml"/><Relationship Id="rId6"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43</xdr:row>
      <xdr:rowOff>133350</xdr:rowOff>
    </xdr:from>
    <xdr:ext cx="4876800" cy="3095625"/>
    <xdr:graphicFrame>
      <xdr:nvGraphicFramePr>
        <xdr:cNvPr id="111979037"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8</xdr:col>
      <xdr:colOff>142875</xdr:colOff>
      <xdr:row>37</xdr:row>
      <xdr:rowOff>19050</xdr:rowOff>
    </xdr:from>
    <xdr:ext cx="4543425" cy="2438400"/>
    <xdr:graphicFrame>
      <xdr:nvGraphicFramePr>
        <xdr:cNvPr id="2022714903" name="Chart 2" title="Chart"/>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13</xdr:col>
      <xdr:colOff>942975</xdr:colOff>
      <xdr:row>24</xdr:row>
      <xdr:rowOff>76200</xdr:rowOff>
    </xdr:from>
    <xdr:ext cx="4238625" cy="3533775"/>
    <xdr:graphicFrame>
      <xdr:nvGraphicFramePr>
        <xdr:cNvPr id="2031030066" name="Chart 3" title="Chart"/>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6</xdr:col>
      <xdr:colOff>104775</xdr:colOff>
      <xdr:row>0</xdr:row>
      <xdr:rowOff>0</xdr:rowOff>
    </xdr:from>
    <xdr:ext cx="5391150" cy="2676525"/>
    <xdr:graphicFrame>
      <xdr:nvGraphicFramePr>
        <xdr:cNvPr id="1237302401" name="Chart 4" title="Chart"/>
        <xdr:cNvGraphicFramePr/>
      </xdr:nvGraphicFramePr>
      <xdr:xfrm>
        <a:off x="0" y="0"/>
        <a:ext cx="0" cy="0"/>
      </xdr:xfrm>
      <a:graphic>
        <a:graphicData uri="http://schemas.openxmlformats.org/drawingml/2006/chart">
          <c:chart r:id="rId4"/>
        </a:graphicData>
      </a:graphic>
    </xdr:graphicFrame>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266700</xdr:colOff>
      <xdr:row>2</xdr:row>
      <xdr:rowOff>19050</xdr:rowOff>
    </xdr:from>
    <xdr:ext cx="6181725" cy="3105150"/>
    <xdr:graphicFrame>
      <xdr:nvGraphicFramePr>
        <xdr:cNvPr id="203780142" name="Chart 5"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2</xdr:col>
      <xdr:colOff>352425</xdr:colOff>
      <xdr:row>32</xdr:row>
      <xdr:rowOff>38100</xdr:rowOff>
    </xdr:from>
    <xdr:ext cx="4162425" cy="3105150"/>
    <xdr:graphicFrame>
      <xdr:nvGraphicFramePr>
        <xdr:cNvPr id="892433346" name="Chart 6" title="Chart"/>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2</xdr:col>
      <xdr:colOff>257175</xdr:colOff>
      <xdr:row>64</xdr:row>
      <xdr:rowOff>104775</xdr:rowOff>
    </xdr:from>
    <xdr:ext cx="4143375" cy="3095625"/>
    <xdr:graphicFrame>
      <xdr:nvGraphicFramePr>
        <xdr:cNvPr id="867143389" name="Chart 7" title="Chart"/>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5</xdr:col>
      <xdr:colOff>190500</xdr:colOff>
      <xdr:row>93</xdr:row>
      <xdr:rowOff>123825</xdr:rowOff>
    </xdr:from>
    <xdr:ext cx="5495925" cy="3105150"/>
    <xdr:graphicFrame>
      <xdr:nvGraphicFramePr>
        <xdr:cNvPr id="589140191" name="Chart 8" title="Chart"/>
        <xdr:cNvGraphicFramePr/>
      </xdr:nvGraphicFramePr>
      <xdr:xfrm>
        <a:off x="0" y="0"/>
        <a:ext cx="0" cy="0"/>
      </xdr:xfrm>
      <a:graphic>
        <a:graphicData uri="http://schemas.openxmlformats.org/drawingml/2006/chart">
          <c:chart r:id="rId4"/>
        </a:graphicData>
      </a:graphic>
    </xdr:graphicFrame>
    <xdr:clientData fLocksWithSheet="0"/>
  </xdr:oneCellAnchor>
  <xdr:oneCellAnchor>
    <xdr:from>
      <xdr:col>5</xdr:col>
      <xdr:colOff>38100</xdr:colOff>
      <xdr:row>110</xdr:row>
      <xdr:rowOff>19050</xdr:rowOff>
    </xdr:from>
    <xdr:ext cx="5495925" cy="3362325"/>
    <xdr:graphicFrame>
      <xdr:nvGraphicFramePr>
        <xdr:cNvPr id="347504016" name="Chart 9" title="Chart"/>
        <xdr:cNvGraphicFramePr/>
      </xdr:nvGraphicFramePr>
      <xdr:xfrm>
        <a:off x="0" y="0"/>
        <a:ext cx="0" cy="0"/>
      </xdr:xfrm>
      <a:graphic>
        <a:graphicData uri="http://schemas.openxmlformats.org/drawingml/2006/chart">
          <c:chart r:id="rId5"/>
        </a:graphicData>
      </a:graphic>
    </xdr:graphicFrame>
    <xdr:clientData fLocksWithSheet="0"/>
  </xdr:oneCellAnchor>
  <xdr:oneCellAnchor>
    <xdr:from>
      <xdr:col>0</xdr:col>
      <xdr:colOff>190500</xdr:colOff>
      <xdr:row>116</xdr:row>
      <xdr:rowOff>142875</xdr:rowOff>
    </xdr:from>
    <xdr:ext cx="5495925" cy="3362325"/>
    <xdr:graphicFrame>
      <xdr:nvGraphicFramePr>
        <xdr:cNvPr id="292768858" name="Chart 10" title="Chart"/>
        <xdr:cNvGraphicFramePr/>
      </xdr:nvGraphicFramePr>
      <xdr:xfrm>
        <a:off x="0" y="0"/>
        <a:ext cx="0" cy="0"/>
      </xdr:xfrm>
      <a:graphic>
        <a:graphicData uri="http://schemas.openxmlformats.org/drawingml/2006/chart">
          <c:chart r:id="rId6"/>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pivotCache/_rels/pivotCacheDefinition1.xml.rels><?xml version="1.0" encoding="UTF-8" standalone="yes"?><Relationships xmlns="http://schemas.openxmlformats.org/package/2006/relationships"><Relationship Type="http://schemas.openxmlformats.org/officeDocument/2006/relationships/externalLinkPath" TargetMode="External"/></Relationships>
</file>

<file path=xl/pivotCache/_rels/pivotCacheDefinition2.xml.rels><?xml version="1.0" encoding="UTF-8" standalone="yes"?><Relationships xmlns="http://schemas.openxmlformats.org/package/2006/relationships"><Relationship Type="http://schemas.openxmlformats.org/officeDocument/2006/relationships/externalLinkPath" TargetMode="External"/></Relationships>
</file>

<file path=xl/pivotCache/_rels/pivotCacheDefinition3.xml.rels><?xml version="1.0" encoding="UTF-8" standalone="yes"?><Relationships xmlns="http://schemas.openxmlformats.org/package/2006/relationships"><Relationship Type="http://schemas.openxmlformats.org/officeDocument/2006/relationships/externalLinkPath" TargetMode="External"/></Relationships>
</file>

<file path=xl/pivotCache/pivotCacheDefinition1.xml><?xml version="1.0" encoding="utf-8"?>
<pivot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invalid="1" refreshOnLoad="1">
  <cacheSource type="worksheet">
    <worksheetSource ref="A1:W21" sheet="USINF"/>
  </cacheSource>
  <cacheFields>
    <cacheField name="Timestamp" numFmtId="22">
      <sharedItems containsSemiMixedTypes="0" containsDate="1" containsString="0">
        <d v="2020-08-04T19:22:50Z"/>
        <d v="2020-08-04T19:26:21Z"/>
        <d v="2020-08-04T19:43:18Z"/>
        <d v="2020-08-04T20:02:08Z"/>
        <d v="2020-08-04T20:03:37Z"/>
        <d v="2020-08-04T20:23:07Z"/>
        <d v="2020-08-04T21:36:35Z"/>
        <d v="2020-08-04T23:46:49Z"/>
        <d v="2020-08-05T06:26:47Z"/>
        <d v="2020-08-05T08:28:19Z"/>
        <d v="2020-08-06T04:37:36Z"/>
        <d v="2020-08-06T16:39:29Z"/>
        <d v="2020-08-06T22:01:53Z"/>
        <d v="2020-08-07T09:04:12Z"/>
        <d v="2020-08-07T11:45:26Z"/>
        <d v="2020-08-07T12:00:43Z"/>
        <d v="2020-08-07T12:48:36Z"/>
        <d v="2020-08-07T22:13:23Z"/>
        <d v="2020-08-12T10:59:07Z"/>
        <d v="2020-08-12T14:29:20Z"/>
      </sharedItems>
    </cacheField>
    <cacheField name="1. Di mana lokasi usaha anda?" numFmtId="0">
      <sharedItems>
        <s v="Bekasi"/>
        <s v="Jakarta"/>
        <s v="Tangerang"/>
      </sharedItems>
    </cacheField>
    <cacheField name="2. Sudah berapa lama usaha anda berjalan?" numFmtId="0">
      <sharedItems>
        <s v="Baru sejak awal/selama masa pandemi COVID-19"/>
        <s v="&lt;1 tahun dari sebelum pandemi COVID-19"/>
        <s v="1-5 tahun dari sebelum pandemi COVID-19"/>
      </sharedItems>
    </cacheField>
    <cacheField name="3. Apa bentuk usaha anda?" numFmtId="0">
      <sharedItems>
        <s v="Belum berbadan hukum"/>
        <s v="Lainnya"/>
        <s v="CV/PT"/>
      </sharedItems>
    </cacheField>
    <cacheField name="4. Apa jenis produk usaha anda?" numFmtId="0">
      <sharedItems>
        <s v="Makanan/minuman produksi sendiri"/>
        <s v="Reseller bahan baku/makanan minuman/barang lainnya"/>
        <s v="Barang/pakaian produksi sendiri"/>
        <s v="Bahan baku produksi sendiri (sayur/buah/bumbu/daging/dll)"/>
      </sharedItems>
    </cacheField>
    <cacheField name="5. Bagaimana jangkauan konsumen usaha anda?" numFmtId="0">
      <sharedItems>
        <s v="Luar Jabodetabek"/>
        <s v="Jabodetabek"/>
        <s v="Lingkungan sekitar saja (kerabat/tetangga)"/>
      </sharedItems>
    </cacheField>
    <cacheField name="6. Apa saja platform digital yang anda gunakan untuk memasarkan usaha anda? (boleh pilih lebih dari satu)" numFmtId="0">
      <sharedItems>
        <s v="WhatsApp/Line/Telegram/Aplikasi pesan singkat lainnya, Instagram/Twitter/Facebook/Media sosial lainnya"/>
        <s v="Instagram/Twitter/Facebook/Media sosial lainnya, Tokopedia/Bukalapak/Shopee/Situs e-commerce lainnya"/>
        <s v="Instagram/Twitter/Facebook/Media sosial lainnya"/>
        <s v="WhatsApp/Line/Telegram/Aplikasi pesan singkat lainnya, Instagram/Twitter/Facebook/Media sosial lainnya, Tokopedia/Bukalapak/Shopee/Situs e-commerce lainnya"/>
      </sharedItems>
    </cacheField>
    <cacheField name="7. Bagaimana metode pengiriman produk anda sebelum pandemi? (boleh pilih lebih dari satu)" numFmtId="0">
      <sharedItems containsBlank="1">
        <s v="Melakukan pengiriman langsung ke konsumen (sendiri/karyawan), Menggunakan jasa ojek online, Menggunakan jasa pengiriman barang lainnya"/>
        <s v="Konsumen mengambil secara fisik ke rumah/tempat usaha anda, Melakukan pengiriman langsung ke konsumen (sendiri/karyawan), Menggunakan jasa ojek online"/>
        <s v="Konsumen mengambil secara fisik ke rumah/tempat usaha anda, Melakukan pengiriman langsung ke konsumen (sendiri/karyawan), Menggunakan jasa pengiriman barang lainnya"/>
        <s v="Menggunakan jasa ojek online"/>
        <m/>
        <s v="Konsumen mengambil secara fisik ke rumah/tempat usaha anda, Melakukan pengiriman langsung ke konsumen (sendiri/karyawan), Menggunakan jasa ojek online, Menggunakan jasa pengiriman barang lainnya"/>
        <s v="Menggunakan jasa ojek online, Menggunakan jasa pengiriman barang lainnya"/>
        <s v="Konsumen mengambil secara fisik ke rumah/tempat usaha anda, Menggunakan jasa ojek online, Menggunakan jasa pengiriman barang lainnya"/>
        <s v="Konsumen mengambil secara fisik ke rumah/tempat usaha anda, Menggunakan jasa ojek online"/>
        <s v="Melakukan pengiriman langsung ke konsumen (sendiri/karyawan), Menggunakan jasa ojek online"/>
      </sharedItems>
    </cacheField>
    <cacheField name="Konsumen Mengambil Sendiri" numFmtId="0">
      <sharedItems containsString="0" containsBlank="1" containsNumber="1" containsInteger="1">
        <m/>
        <n v="1.0"/>
      </sharedItems>
    </cacheField>
    <cacheField name="Mengirim Langsung ke Konsumen" numFmtId="0">
      <sharedItems containsString="0" containsBlank="1" containsNumber="1" containsInteger="1">
        <n v="1.0"/>
        <m/>
      </sharedItems>
    </cacheField>
    <cacheField name="Menggunakan Jasa Ojol" numFmtId="0">
      <sharedItems containsString="0" containsBlank="1" containsNumber="1" containsInteger="1">
        <n v="1.0"/>
        <m/>
      </sharedItems>
    </cacheField>
    <cacheField name="Menggunakan Jasa Pengiriman Lain" numFmtId="0">
      <sharedItems containsString="0" containsBlank="1" containsNumber="1" containsInteger="1">
        <n v="1.0"/>
        <m/>
      </sharedItems>
    </cacheField>
    <cacheField name="8. Bagaimana metode pengiriman produk anda selama PSBB dan masa transisi? (boleh pilih lebih dari satu)" numFmtId="0">
      <sharedItems>
        <s v="Melakukan pengiriman langsung ke konsumen (sendiri/karyawan), Menggunakan jasa ojek online, Menggunakan jasa pengiriman barang lainnya"/>
        <s v="Konsumen mengambil secara fisik ke rumah/tempat usaha anda, Melakukan pengiriman langsung ke konsumen (sendiri/karyawan), Menggunakan jasa ojek online"/>
        <s v="Konsumen mengambil secara fisik ke rumah/tempat usaha anda, Melakukan pengiriman langsung ke konsumen (sendiri/karyawan), Menggunakan jasa pengiriman barang lainnya"/>
        <s v="Menggunakan jasa ojek online"/>
        <s v="Konsumen mengambil secara fisik ke rumah/tempat usaha anda, Menggunakan jasa ojek online"/>
        <s v="Menggunakan jasa ojek online, Menggunakan jasa pengiriman barang lainnya"/>
        <s v="Melakukan pengiriman langsung ke konsumen (sendiri/karyawan), Menggunakan jasa ojek online"/>
      </sharedItems>
    </cacheField>
    <cacheField name="konsumen mengambil sendiri2" numFmtId="0">
      <sharedItems containsString="0" containsBlank="1" containsNumber="1" containsInteger="1">
        <m/>
        <n v="1.0"/>
      </sharedItems>
    </cacheField>
    <cacheField name="mengirim langsung ke konsumen2" numFmtId="0">
      <sharedItems containsString="0" containsBlank="1" containsNumber="1" containsInteger="1">
        <n v="1.0"/>
        <m/>
      </sharedItems>
    </cacheField>
    <cacheField name="menggunakan jasa ojol2" numFmtId="0">
      <sharedItems containsString="0" containsBlank="1" containsNumber="1" containsInteger="1">
        <n v="1.0"/>
        <m/>
      </sharedItems>
    </cacheField>
    <cacheField name="menggunakan jasa pengiriman lain2" numFmtId="0">
      <sharedItems containsString="0" containsBlank="1" containsNumber="1" containsInteger="1">
        <n v="1.0"/>
        <m/>
      </sharedItems>
    </cacheField>
    <cacheField name="9. Dari skala 1-5, seberapa penting jasa ojek online terhadap omset usaha anda SEBELUM pandemi?" numFmtId="0">
      <sharedItems containsString="0" containsBlank="1" containsNumber="1" containsInteger="1">
        <n v="3.0"/>
        <n v="4.0"/>
        <n v="1.0"/>
        <n v="5.0"/>
        <m/>
      </sharedItems>
    </cacheField>
    <cacheField name="10. Dari skala 1-5, seberapa penting jasa ojek online terhadap omset usaha anda SELAMA PSBB dan masa transisi?" numFmtId="0">
      <sharedItems containsSemiMixedTypes="0" containsString="0" containsNumber="1" containsInteger="1">
        <n v="4.0"/>
        <n v="5.0"/>
        <n v="1.0"/>
      </sharedItems>
    </cacheField>
    <cacheField name="11. Berapa besar jumlah penggunaan jasa ojek online untuk pengiriman produk anda sebelum pandemi? (sebelum Maret 2020)" numFmtId="0">
      <sharedItems containsBlank="1">
        <s v="0-30%"/>
        <s v="50-70%"/>
        <s v="&gt;70%"/>
        <s v="30-50%"/>
        <m/>
      </sharedItems>
    </cacheField>
    <cacheField name="12. Berapa besar jumlah penggunaan jasa ojek online untuk pengiriman produk anda selama PSBB dan masa transisi? (Maret 2020 - sekarang)" numFmtId="0">
      <sharedItems>
        <s v="30-50%"/>
        <s v="&gt;70%"/>
        <s v="0-30%"/>
        <s v="50-70%"/>
      </sharedItems>
    </cacheField>
    <cacheField name="13. Dari skala 1-5, berapa tingkat kepercayaan anda terhadap jasa ojek online SEBELUM pandemi?" numFmtId="0">
      <sharedItems containsString="0" containsBlank="1" containsNumber="1" containsInteger="1">
        <n v="4.0"/>
        <n v="5.0"/>
        <m/>
      </sharedItems>
    </cacheField>
    <cacheField name="14. Dari skala 1-5, berapa tingkat kepercayaan anda terhadap jasa ojek online SELAMA PSBB dan masa transisi?" numFmtId="0">
      <sharedItems containsSemiMixedTypes="0" containsString="0" containsNumber="1" containsInteger="1">
        <n v="4.0"/>
        <n v="2.0"/>
        <n v="5.0"/>
      </sharedItems>
    </cacheField>
  </cacheFields>
</pivotCacheDefinition>
</file>

<file path=xl/pivotCache/pivotCacheDefinition2.xml><?xml version="1.0" encoding="utf-8"?>
<pivot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invalid="1" refreshOnLoad="1">
  <cacheSource type="worksheet">
    <worksheetSource ref="A1:K33" sheet="2020"/>
  </cacheSource>
  <cacheFields>
    <cacheField name="Timestamp" numFmtId="164">
      <sharedItems containsSemiMixedTypes="0" containsDate="1" containsString="0">
        <d v="2020-07-27T21:31:49Z"/>
        <d v="2020-07-27T21:32:48Z"/>
        <d v="2020-07-28T12:18:14Z"/>
        <d v="2020-07-28T12:21:44Z"/>
        <d v="2020-07-28T12:22:48Z"/>
        <d v="2020-07-28T12:42:59Z"/>
        <d v="2020-07-28T12:47:12Z"/>
        <d v="2020-07-28T13:00:42Z"/>
        <d v="2020-07-28T13:00:50Z"/>
        <d v="2020-07-28T13:06:11Z"/>
        <d v="2020-07-28T13:30:49Z"/>
        <d v="2020-07-28T13:32:53Z"/>
        <d v="2020-07-28T13:34:00Z"/>
        <d v="2020-07-28T13:38:43Z"/>
        <d v="2020-07-28T13:39:42Z"/>
        <d v="2020-07-28T13:41:16Z"/>
        <d v="2020-07-28T13:42:13Z"/>
        <d v="2020-07-28T13:59:00Z"/>
        <d v="2020-07-28T13:59:17Z"/>
        <d v="2020-07-28T14:03:25Z"/>
        <d v="2020-07-28T14:05:47Z"/>
        <d v="2020-07-28T14:13:24Z"/>
        <d v="2020-07-28T14:20:44Z"/>
        <d v="2020-07-28T14:21:04Z"/>
        <d v="2020-07-28T14:24:23Z"/>
        <d v="2020-07-28T14:25:27Z"/>
        <d v="2020-07-28T14:27:55Z"/>
        <d v="2020-07-28T14:30:29Z"/>
        <d v="2020-07-28T14:46:17Z"/>
        <d v="2020-07-28T14:46:50Z"/>
        <d v="2020-07-28T14:48:45Z"/>
        <d v="2020-07-29T00:14:14Z"/>
      </sharedItems>
    </cacheField>
    <cacheField name="1. Rata-rata pendapatan per hari SEBELUM pandemi?" numFmtId="0">
      <sharedItems>
        <s v="&lt; Rp 50.000"/>
        <s v="Rp 70.000 - Rp 100.000"/>
        <s v="&gt; Rp 100.000"/>
      </sharedItems>
    </cacheField>
    <cacheField name="2. Rata-rata pendapatan per hari selama MARET-MEI" numFmtId="0">
      <sharedItems>
        <s v="Rp 50.000 - Rp 70.000"/>
        <s v="Rp 70.000 - Rp 100.000"/>
        <s v="&lt; Rp 50.000"/>
      </sharedItems>
    </cacheField>
    <cacheField name="3. Rata-rata pendapatan per hari sejak bulan JUNI - sekarang" numFmtId="0">
      <sharedItems containsBlank="1">
        <m/>
        <s v="Rp 50.000 - Rp 70.000"/>
        <s v="&lt; Rp 50.000"/>
        <s v="Rp 70.000 - Rp 100.000"/>
        <s v="&gt; Rp 100.000"/>
      </sharedItems>
    </cacheField>
    <cacheField name="4. Sebagian besar pendapatan harian SEBELUM pandemi berasal dari?" numFmtId="0">
      <sharedItems>
        <s v="Antar Makanan"/>
        <s v="Antar Barang"/>
        <s v="Antar Jemput Penumpang"/>
        <s v="Driver baru"/>
      </sharedItems>
    </cacheField>
    <cacheField name="5. Sebagian besar pendapatan harian bulan MARET-MEI berasal dari?" numFmtId="0">
      <sharedItems>
        <s v="Antar Barang"/>
        <s v="Antar Makanan"/>
        <s v="Off"/>
        <s v="Antar Barang dan Makanan"/>
      </sharedItems>
    </cacheField>
    <cacheField name="6. Sebagian besar pendapatan harian bulan JUNI-sekarang berasal dari?" numFmtId="0">
      <sharedItems>
        <s v="Antar Makanan"/>
        <s v="Antar Jemput Penumpang"/>
        <s v="Antar Barang"/>
      </sharedItems>
    </cacheField>
    <cacheField name="7. Bagaimana pengeluaran selama PSBB?" numFmtId="0">
      <sharedItems>
        <s v="Rp 20.000 - Rp 30.000"/>
        <s v="Rp 0 - Rp 20.000"/>
        <s v="Rp 50.000 keatas"/>
        <s v="Rp 30.000 - Rp 50.000"/>
      </sharedItems>
    </cacheField>
    <cacheField name="8. Apa yang dilakukan saat PSBB?" numFmtId="0">
      <sharedItems>
        <s v="Pindah profesi"/>
        <s v="Pindah lokasi narik"/>
        <s v="Tetap narik di lokasi biasa"/>
        <s v="Pulang kampung"/>
      </sharedItems>
    </cacheField>
    <cacheField name="9. Bagaimana pengeluaran saat ini?" numFmtId="0">
      <sharedItems>
        <s v="Rp 20.000 - Rp 30.000"/>
        <s v="Rp 0 - Rp 20.000"/>
        <s v="Rp 30.000 - Rp 50.000"/>
        <s v="Rp 50.000 keatas"/>
      </sharedItems>
    </cacheField>
    <cacheField name="10. Apa yang akan dilakukan selanjutnya?" numFmtId="0">
      <sharedItems>
        <s v="Pindah profesi"/>
        <s v="Tetap narik di lokasi biasa"/>
        <s v="Pindah lokasi narik"/>
      </sharedItems>
    </cacheField>
  </cacheFields>
</pivotCacheDefinition>
</file>

<file path=xl/pivotCache/pivotCacheDefinition3.xml><?xml version="1.0" encoding="utf-8"?>
<pivot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invalid="1" refreshOnLoad="1">
  <cacheSource type="worksheet">
    <worksheetSource ref="A1:R102" sheet="2019"/>
  </cacheSource>
  <cacheFields>
    <cacheField name="Timestamp" numFmtId="22">
      <sharedItems containsSemiMixedTypes="0" containsDate="1" containsString="0">
        <d v="2018-10-15T14:18:20Z"/>
        <d v="2018-10-15T15:16:02Z"/>
        <d v="2018-10-15T15:20:34Z"/>
        <d v="2018-10-15T15:36:45Z"/>
        <d v="2018-10-15T16:03:37Z"/>
        <d v="2018-10-15T16:12:57Z"/>
        <d v="2018-10-15T16:50:01Z"/>
        <d v="2018-10-16T13:06:42Z"/>
        <d v="2018-10-16T13:07:11Z"/>
        <d v="2018-10-16T13:48:28Z"/>
        <d v="2018-10-16T13:51:01Z"/>
        <d v="2018-10-16T13:56:19Z"/>
        <d v="2018-10-16T14:02:00Z"/>
        <d v="2018-10-16T15:05:31Z"/>
        <d v="2018-10-16T15:34:39Z"/>
        <d v="2018-10-17T15:02:25Z"/>
        <d v="2018-10-22T15:16:49Z"/>
        <d v="2018-10-22T15:45:17Z"/>
        <d v="2018-10-22T15:53:10Z"/>
        <d v="2018-10-22T15:54:14Z"/>
        <d v="2018-10-22T16:03:04Z"/>
        <d v="2018-10-22T16:06:34Z"/>
        <d v="2018-10-22T16:10:47Z"/>
        <d v="2018-10-22T16:16:06Z"/>
        <d v="2018-10-22T16:22:36Z"/>
        <d v="2018-10-22T16:25:04Z"/>
        <d v="2018-10-22T16:25:57Z"/>
        <d v="2018-10-22T16:28:00Z"/>
        <d v="2018-10-23T01:45:18Z"/>
        <d v="2018-10-23T06:01:02Z"/>
        <d v="2018-10-23T10:50:50Z"/>
        <d v="2018-10-23T13:44:34Z"/>
        <d v="2018-10-23T13:46:34Z"/>
        <d v="2018-10-23T14:07:57Z"/>
        <d v="2018-10-23T14:09:02Z"/>
        <d v="2018-10-23T14:16:30Z"/>
        <d v="2018-10-23T14:30:00Z"/>
        <d v="2018-10-23T14:34:39Z"/>
        <d v="2018-10-23T14:39:23Z"/>
        <d v="2018-10-23T14:44:10Z"/>
        <d v="2018-10-23T21:16:02Z"/>
        <d v="2018-10-29T14:02:42Z"/>
        <d v="2018-10-29T14:15:58Z"/>
        <d v="2018-10-29T14:22:56Z"/>
        <d v="2018-10-29T14:23:18Z"/>
        <d v="2018-10-29T14:31:05Z"/>
        <d v="2018-10-29T14:32:34Z"/>
        <d v="2018-10-29T14:37:50Z"/>
        <d v="2018-10-29T14:39:22Z"/>
        <d v="2018-10-29T14:41:28Z"/>
        <d v="2018-10-29T14:43:24Z"/>
        <d v="2018-10-29T14:50:28Z"/>
        <d v="2018-10-29T14:57:44Z"/>
        <d v="2018-10-30T11:35:49Z"/>
        <d v="2018-10-30T11:45:26Z"/>
        <d v="2018-10-30T11:55:31Z"/>
        <d v="2018-10-30T12:10:25Z"/>
        <d v="2018-10-30T12:12:56Z"/>
        <d v="2018-10-30T12:21:48Z"/>
        <d v="2018-10-30T12:28:58Z"/>
        <d v="2018-10-30T12:36:35Z"/>
        <d v="2018-10-30T12:42:14Z"/>
        <d v="2018-11-05T11:13:35Z"/>
        <d v="2018-11-05T11:18:20Z"/>
        <d v="2018-11-05T11:23:08Z"/>
        <d v="2018-11-05T11:30:17Z"/>
        <d v="2018-11-05T11:40:35Z"/>
        <d v="2018-11-05T11:53:01Z"/>
        <d v="2018-11-05T11:54:49Z"/>
        <d v="2018-11-05T11:59:29Z"/>
        <d v="2018-11-05T12:01:51Z"/>
        <d v="2018-11-05T12:10:10Z"/>
        <d v="2018-11-05T12:11:20Z"/>
        <d v="2018-11-05T12:28:08Z"/>
        <d v="2018-11-05T12:35:34Z"/>
        <d v="2018-11-05T13:01:57Z"/>
        <d v="2018-11-05T13:07:45Z"/>
        <d v="2018-11-05T13:21:16Z"/>
        <d v="2018-11-05T13:22:38Z"/>
        <d v="2018-11-05T13:25:06Z"/>
        <d v="2018-11-05T13:25:52Z"/>
        <d v="2018-11-05T13:30:19Z"/>
        <d v="2018-12-04T10:24:29Z"/>
        <d v="2018-12-04T10:25:52Z"/>
        <d v="2018-12-04T10:28:12Z"/>
        <d v="2018-12-04T10:29:49Z"/>
        <d v="2018-12-04T10:33:57Z"/>
        <d v="2018-12-04T10:34:35Z"/>
        <d v="2018-12-04T10:38:53Z"/>
        <d v="2018-12-04T10:38:55Z"/>
        <d v="2018-12-04T10:44:47Z"/>
        <d v="2018-12-04T10:49:00Z"/>
        <d v="2018-12-04T10:49:27Z"/>
        <d v="2018-12-04T10:56:21Z"/>
        <d v="2018-12-04T11:00:16Z"/>
        <d v="2018-12-04T11:00:30Z"/>
        <d v="2018-12-04T11:01:23Z"/>
        <d v="2018-12-04T11:06:10Z"/>
        <d v="2018-12-04T11:11:29Z"/>
        <d v="2018-12-04T11:17:04Z"/>
        <d v="2018-12-04T11:37:39Z"/>
      </sharedItems>
    </cacheField>
    <cacheField name="Nama (boleh diisi / boleh tidak diisi):" numFmtId="0">
      <sharedItems containsBlank="1">
        <s v="Windar firdaus"/>
        <s v="Aldin"/>
        <s v="Akhmad baatari"/>
        <s v="Papy andien"/>
        <s v="Akas"/>
        <m/>
        <s v="M.RIDWAN AGUS TARMAN JAYA"/>
        <s v="Hamba Alloh"/>
        <s v="Zakaria"/>
        <s v="Arif"/>
        <s v="Maulana ( gocar)"/>
        <s v="Andy Jumawan"/>
        <s v="Rizal S"/>
        <s v="-"/>
        <s v="Anonim"/>
        <s v="Rick"/>
        <s v="Dom"/>
        <s v="Awit"/>
        <s v="Ezs"/>
        <s v="Dedi"/>
        <s v="Zaenal safari"/>
        <s v="Asyhari"/>
        <s v="M Yusuf"/>
        <s v="M.yusuf"/>
        <s v="Faiz"/>
        <s v="Bolank"/>
        <s v="Panji"/>
        <s v="Kentung"/>
        <s v="Ahmad"/>
        <s v="Muhammad zulhikmawan"/>
        <s v="Cipto priyanto"/>
        <s v="Yudan"/>
        <s v="Herman"/>
        <s v="Slamet Riyadi"/>
        <s v="Renaldy"/>
        <s v="Ari"/>
        <s v="Anon"/>
        <s v="Daryono"/>
        <s v="Solihin"/>
        <s v="Chilay"/>
        <s v="Vico"/>
        <s v="Yunus"/>
        <s v="Jhon"/>
        <s v="Anonymous"/>
        <s v="Wahyu"/>
        <s v="Tamin"/>
        <s v="Didik p"/>
        <s v="Iswanto"/>
        <s v="Ardi"/>
        <s v="Fathoni"/>
        <s v="Achmad Fadli"/>
        <s v="Novriandi"/>
        <s v="Untung"/>
        <s v="Gedol"/>
        <s v="Agus budiman"/>
        <s v="Toni"/>
        <s v="Irvan"/>
        <s v="Agung"/>
        <s v="Irfan"/>
        <s v="Riski"/>
        <s v="Wira apriyadi"/>
        <s v="Natam"/>
        <s v="Rizki"/>
        <s v="Roni"/>
        <s v="W.Syamsudin"/>
        <s v="Tomas"/>
        <s v="Adol"/>
        <s v="Fans"/>
        <s v="Ahmadi"/>
        <s v="Agi"/>
        <s v="Sony"/>
      </sharedItems>
    </cacheField>
    <cacheField name="Berapa lama ngojek online?">
      <sharedItems containsBlank="1" containsMixedTypes="1" containsNumber="1">
        <s v="4-5 tahun"/>
        <s v="3 tahunan"/>
        <s v="2.6 th"/>
        <s v="5thn"/>
        <s v="2 tahun"/>
        <m/>
        <s v="1.5 tahun"/>
        <s v="3 hatun"/>
        <s v="1th"/>
        <s v="2 tahunan"/>
        <s v="3 tahun setengah"/>
        <s v="3 thn"/>
        <s v="1,5 tahun"/>
        <s v="3 tahun"/>
        <s v="2tahun"/>
        <s v="1 tahun"/>
        <s v="4 tahun"/>
        <s v="2 th"/>
        <s v="5 thn"/>
        <s v="1,6 tahun"/>
        <s v="1 tahun setengah"/>
        <s v="3rd"/>
        <s v="3tahun"/>
        <s v="7 tahun"/>
        <s v="4tahun"/>
        <s v="2thn"/>
        <s v="3thn"/>
        <s v="3hari"/>
        <s v="1,5 th"/>
        <s v="1tahun"/>
        <s v="3 bulan"/>
        <s v="2bulan"/>
        <s v="8bln"/>
        <s v="1,5thn"/>
        <n v="1.5"/>
        <n v="2.0"/>
        <s v="9bulam"/>
        <s v="5 tahun"/>
        <s v="4 bulan"/>
        <s v="Satu tahun"/>
        <s v="2 minggu"/>
        <s v="1bln"/>
        <s v="2 thn"/>
        <s v="Sebulan"/>
        <s v="2th"/>
      </sharedItems>
    </cacheField>
    <cacheField name="1. Seberapa sering Bapak/Ibu mangkal di kawasan Stasiun Manggarai ?" numFmtId="0">
      <sharedItems containsBlank="1">
        <s v="Sering (3-5 kali sehari ++)"/>
        <s v="Kalau ada penumpang saja"/>
        <s v="Hanya pagi dan sore"/>
        <s v="Hanya pagi"/>
        <m/>
        <s v="Hanya sore"/>
      </sharedItems>
    </cacheField>
    <cacheField name="Daerah tinggal:" numFmtId="0">
      <sharedItems containsBlank="1">
        <s v="Manggarai"/>
        <s v="Jakut"/>
        <s v="Duren sawit Jakarta timur"/>
        <s v="Kampung Melayu"/>
        <s v="JL.kramat asem gg asem gede 7 no 1 utan kayu selatan"/>
        <s v="Pulomas"/>
        <s v="Kemayoran"/>
        <s v="jln manggarai utara 2"/>
        <s v="Jakarta timur"/>
        <s v="Kranji bekasi"/>
        <s v="Halimun"/>
        <s v="Cempaka Putih"/>
        <s v="Klender"/>
        <s v="Bekasi"/>
        <s v="Jatinegara"/>
        <s v="Setiabudi"/>
        <s v="Kayu manis"/>
        <s v="Tebet"/>
        <s v="Pondok kelapa"/>
        <s v="UTAN KAYU"/>
        <s v="Matraman"/>
        <s v="Matraman,pegangsaan,kec menteng jakarta pusat"/>
        <m/>
        <s v="Pasar baru"/>
        <s v="Kebon pala"/>
        <s v="Kayumanis"/>
        <s v="Manggarai Utara 1"/>
        <s v="Jakarta selatan"/>
        <s v="Rawa kuning"/>
        <s v="Kebon pala 2"/>
        <s v="Minangkabau"/>
        <s v="Pisangan baru"/>
        <s v="Pisangan"/>
        <s v="Semper"/>
        <s v="Jakarta timutlr"/>
        <s v="Tanggerang"/>
        <s v="Rawamangun"/>
        <s v="Nge kost di hutan kayu"/>
        <s v="Kota bambu Utara"/>
        <s v="Utang kayu utara"/>
        <s v="Jakarta Selatan Tebet Menteng dalam"/>
        <s v="Jakpus Kemayoran"/>
        <s v="Ancol"/>
        <s v="Pancoran"/>
        <s v="Pasar rumput"/>
        <s v="Fatmawati"/>
        <s v="Jakarta utara"/>
        <s v="Radio dalam"/>
        <s v="Galuh"/>
        <s v="Rawa belong"/>
        <s v="Menteng"/>
        <s v="Depok"/>
        <s v="Menteng dalam"/>
        <s v="Jatinegara barat"/>
        <s v="Pulogadunh"/>
        <s v="Slamet Riyadi 4"/>
        <s v="Mateamana"/>
        <s v="Cawang"/>
        <s v="Jaksel"/>
        <s v="Jakarta"/>
      </sharedItems>
    </cacheField>
    <cacheField name="2. Kenapa bapak/Ibu memilih Manggarai sebagai salah satu tempat untuk mencari penumpang ?" numFmtId="0">
      <sharedItems containsBlank="1">
        <s v="Ada banyak calon penumpang"/>
        <s v="Dekat tempat tinggal"/>
        <s v="Karena rame dan cari teman"/>
        <s v="Deket rumah dan banyak penumpang"/>
        <m/>
        <s v="Bisa dapat pesanan pagi-pagi"/>
      </sharedItems>
    </cacheField>
    <cacheField name="3. Berapa rata-rata keuntungan kotor yang dapat Bapak/Ibu hasilkan setiap harinya?" numFmtId="0">
      <sharedItems containsBlank="1">
        <s v="Lebih dari Rp. 100.000"/>
        <s v="Rp. 50.000 s.d Rp. 70.000"/>
        <s v="Rp. 70.000 s.d Rp. 100.000"/>
        <s v="&lt; Rp 50.000"/>
        <s v="Ga pasti"/>
        <m/>
      </sharedItems>
    </cacheField>
    <cacheField name="4. Berapa rata rata biaya harian untuk makan, minum dll. yang Bapak/Ibu keluarkan perhari saat ngojek?" numFmtId="0">
      <sharedItems>
        <s v="Rp. 30.000 s.d Rp. 50.000"/>
        <s v="Rp. 20.000 s.d Rp. 30.000"/>
        <s v="Rp 50.000 keatas"/>
        <s v="Rp. 0 s.d Rp. 20.000"/>
      </sharedItems>
    </cacheField>
    <cacheField name="5. Dimanakah Bapak/Ibu biasa menghabiskan waktu (nongkrong) untuk menunggu orderan dari para penumpang?" numFmtId="0">
      <sharedItems containsBlank="1">
        <s v="Warung"/>
        <s v="Tempat teduh"/>
        <s v="Pangkalan ojol"/>
        <s v="Pinggir jalan saja"/>
        <m/>
        <s v="Halte busway"/>
      </sharedItems>
    </cacheField>
    <cacheField name="6. Dimanakah Bapak/Ibu biasa men-charge handphone ketika baterai habis?" numFmtId="0">
      <sharedItems containsBlank="1">
        <s v="Warung"/>
        <s v="Membawa powerbank"/>
        <s v="Musholla"/>
        <s v="Pangkalan ojol"/>
        <s v="Power bank nya pinjam"/>
        <s v="Warung dan bawa powerbank"/>
        <s v="Jumper ke aki motor"/>
        <m/>
      </sharedItems>
    </cacheField>
    <cacheField name="7. Apakah Bapak/Ibu setuju apabila keberadaan warung di Manggarai tetap dipertahankan?" numFmtId="0">
      <sharedItems containsBlank="1">
        <s v="Sangat setuju"/>
        <s v="Setuju"/>
        <s v="Gusur boleh tapi kasih tempat"/>
        <s v="Kurang Setuju"/>
        <m/>
      </sharedItems>
    </cacheField>
    <cacheField name="8. Menurut Bapak/Ibu selain warung, apakah perlu ada fasilitas pendukung seperti bengkel tambal ban dan/atau montir disekitar Manggarai?" numFmtId="0">
      <sharedItems containsBlank="1">
        <s v="Sangat Perlu"/>
        <s v="Perlu"/>
        <s v="Tidak terlalu perlu"/>
        <m/>
      </sharedItems>
    </cacheField>
    <cacheField name="9. Apakah perlu ada fasilitas pom bensin disekitar Manggarai ?" numFmtId="0">
      <sharedItems containsBlank="1">
        <s v="Perlu"/>
        <s v="Sangat perlu"/>
        <s v="Tidak perlu"/>
        <s v="Setuju khusus motor online"/>
        <s v="Tidak terlalu perlu"/>
        <m/>
      </sharedItems>
    </cacheField>
    <cacheField name="10. Apakah perlu ada fasilitas cuci helm disekitar Manggarai" numFmtId="0">
      <sharedItems containsBlank="1">
        <s v="Perlu"/>
        <s v="Tidak terlalu perlu"/>
        <s v="Sangat perlu"/>
        <s v="Tidak perlu"/>
        <m/>
      </sharedItems>
    </cacheField>
    <cacheField name="11. Apakah perlu ada fasilitas pendukung seperti Tukang jok disekitar Manggarai ?" numFmtId="0">
      <sharedItems containsBlank="1">
        <s v="Perlu"/>
        <s v="Tidak terlalu perlu"/>
        <m/>
        <s v="Tidak perlu"/>
      </sharedItems>
    </cacheField>
    <cacheField name="12. Bagaimana jika semua warung dan penyedia fasilitas saat ini (seperti warung, tukang tambal ban) menghilang ?" numFmtId="0">
      <sharedItems containsBlank="1">
        <s v="Tetap mangkal disin"/>
        <s v="Mencari daerah lain"/>
        <s v="Mungkin sesekali mangkal disini"/>
        <m/>
      </sharedItems>
    </cacheField>
    <cacheField name="13. Apakah Bapak/Ibu tergabung sebagai anggota persatuan sopir online ?" numFmtId="0">
      <sharedItems containsBlank="1">
        <s v="Ya"/>
        <s v="Tidak"/>
        <m/>
      </sharedItems>
    </cacheField>
    <cacheField name="14. Tuliskan harapan Bapak/Ibu terhadap rencana pembangunan Manggarai" numFmtId="0">
      <sharedItems containsBlank="1">
        <s v="Di sediakan lahan atau tempat untuk kami"/>
        <s v="Harus ada tempat atau fasilitas bagi driver online, karena transportasi online sudah menjadi kebutuhan masyarakat"/>
        <s v="Bikin shelter buat tempat drop/off"/>
        <s v="Di bangun smelter ojol"/>
        <s v="Kalau bisa ada tempat khusus ojo"/>
        <s v="Tolong di bersihkan orang luar atau pemulung di taman Manggarai"/>
        <s v="Sangat mendukung untuk penambahan pasilitas halte dan pick up khusus ojek online"/>
        <s v="Tidak ada batasan antara ojek online dan ojek pangkalan, tidak ada aturan tidak boleh parkir di warung pinggir jalan(depan warung)"/>
        <s v="Busway Ditiadakan, Karena terlalu memakan jalan."/>
        <s v="Tolong di rapihkan saja"/>
        <s v="Ada tempat pick up"/>
        <m/>
        <s v="Harapan saya bisa berjalan sesuai apa yang tertera di atas."/>
        <s v="Shelter untuk driver online"/>
        <s v="Disedikan shelter yang nyaman dan fasilitas mendukung"/>
        <s v="Harapan kami kedepannya agar di fasilitasi dibuatkan tempat untuk ojol agar lebih rapi dan tertib tdk seperti sekarang ini"/>
        <s v="Yang bisa mangkal, tetep ada makanan mimuman terjangkau"/>
        <s v="Lebih dirapihin dan ditata aja"/>
        <s v="Bikin tempat/shelter yg ada fasilitas2 tersebut"/>
        <s v="Semoga fasilitas yg tersebut disediakan"/>
        <s v="Ya harapan saya bisa lebih di tertibkan pemukiman liar(kumuh) di depan st.manggarai tapi sedia kan tempat khusus untuk warung2 gue selama ini sudah mencari nafkah di sekitar st.manggarai"/>
        <s v="Damaikan ojek pangkalan yg suka mengganggu ojek online,tertib kan Transjakarta...."/>
        <s v="Fasilitas untuk ojol, shelter"/>
        <s v="Shelter, tempat makan"/>
        <s v="Online lebih baik"/>
        <s v="Tetap ada warung untuk neduh dan cas batre dan istirahat"/>
        <s v="Fasilitan untuk ojol, shelter, yang rapih"/>
        <s v="Saya berharap supaya Manggarai lebih bagus, lebih bersih, lebih rapi lebih tertata dengan baik"/>
        <s v="Saya berharap manggarai lebih teratur dan terarah. Dan pembangunan yg akan direalisasikan tidak akan mengganggu fasilitas yg sudah ada"/>
        <s v="Kalau bisa ada selter tempat kita ojek online dan tempat khusus di stasiun manggarai yg di sediakan pemerintah agar tidak terjadi kemacetan di daerah sekitar stasiun manggarai."/>
        <s v="Seltre untuk ojol"/>
        <s v="Shelter, ada tempat cuci motor"/>
        <s v="Titik jmpt official / shelter"/>
        <s v="Sediain fasilitas dan shelter yang aman dan memadai"/>
        <s v="Ga jauh tempat pick up dan shelter biar aman"/>
        <s v="Merapikan merapikan pangkalan ojol dan busway agar tidak macet"/>
        <s v="Menambahkan fasilitas seperti pom bensin dan warung khusus buat ojek online"/>
        <s v="Pembangunan Tempat penjemputan"/>
        <s v="Semoga transportasi ojek online tetap diminati dan dibuat lokasi pickup ojol yg terealisasi dengan baik"/>
        <s v="Bisa di tertibkan dan di sediakan lahan berteduh dan mangkal atau kurang lebihnya sejenis shellter online motor"/>
        <s v="Ya,saya setuju kalau ada pembangunan di daerah stasiun"/>
        <s v="Agar lebih baik dan efisien"/>
        <s v="Harapannya kasihin tempat jmpt dan tunggu"/>
        <s v="Lebih bagus dan besar, tempat pick up yang nyaman"/>
        <s v="Lebih rapih, dan gak semerawut"/>
        <s v="Agar tertata lebih rapi lagi"/>
        <s v="Shelter, toilet, dan tempat charge"/>
        <s v="Semoga di beri Selter yg lebih nyaman"/>
        <s v="Ada toilet, tempat istirahat, tempat charge"/>
        <s v="Biar di tata lebih rapi lagi di sediakan buat pic up untuk driver"/>
        <s v="Bikin shelter/warung permanen buat cas dan tidur"/>
        <s v="Secepat nya di adakan untuk SHELTER ojol karena akses pagi dan sore itu macet parah di St.manggarai"/>
        <s v="Kenyamanaan"/>
        <s v="Rencana nya agar Manggarai terlihat lebih rapih dan tidak macet"/>
        <s v="Menjadi lebih baik"/>
        <s v="Disediain shelter yang nyaman, dan buat pickup penumpang juga"/>
        <s v="Supaya St Manggarai lebih rapih lagi"/>
        <s v="Yang penting tidak merugi kan warga sekiar"/>
        <s v="Minta shelter yang rapih dan nyaman"/>
        <s v="Semoga ke depan makin mantap"/>
        <s v="agar menyediakan tempat mangkal ojek online yg baik dan layak"/>
        <s v="Semoga ada tempat untuk ojek online menunggu pekerjaan"/>
        <s v="Tertib sopan ramah fasilitas dijaga...."/>
        <s v="Buat shelter ojek online"/>
        <s v="Di sediakan tempat tuk berteduh saat hujan."/>
        <s v="Agar supaya tertata lebih baik lagi."/>
        <s v="Diatur biar ga macet lagi. Opang bajaj diatur biar makin rapi"/>
        <s v="Bikin tempat khusus buat kita mangkal"/>
        <s v="Tidak terjadi ny bentrok dngn ojek pangkalan"/>
        <s v="Dibuat fasiltasnya lebih enak biar macet"/>
        <s v="Karwna pagi di jalan suka macet, klo bisa ditertibkan, lebih bagusnya ada tempat khusus untuk ojol yg disetujui oleh orang pj kai, jadi bisa lebih enak dan teratur."/>
        <s v="Perlu shaler"/>
        <s v="supaya disediakan tempat untuk ojek on line"/>
        <s v="Lebih nyaman, ada shelter khusus ojol"/>
        <s v="Pembangunan sudah bagus, fasilitas seperti tempat sampah sehingga orang tdk buang sampah sembarangan, tempat tunggu untuk ojol jadi kita tdk sembarangan, disini baru ada drop off jadi klo ada penumpang jadi sy ambil nya disana"/>
        <s v="Pedagang pedagang di pinggir jalan di rapihkan dan di beri tempat"/>
        <s v="Dibuat ga macet"/>
        <s v="Lebih baik dan teratur"/>
        <s v="Semoga dpt bermanfaat sebagai mana mestinya dan tidak merugikan masyarakat sekitar"/>
        <s v="Disediakan shelter untuk ojol"/>
        <s v="Di sediakan shelter khusus ojol yang aman dari opang dan agar ojol tidak jadi penyebab tersendatnya lalu lintas"/>
        <s v="Lajur khusus motor"/>
        <s v="Dirapiin rami, dikasih tempat mangkal"/>
        <s v="Tolong segera di selesai kan pembangunan my jgn terlalu lama karena dpt membantu orang banyak"/>
        <s v="Disediakan untuk tempat ojol"/>
        <s v="Lingkungannya harus lebih bagus untuk ojol"/>
        <s v="Dikasih tempat untuk ojek online"/>
        <s v="Sangat setuju. Krn perlu stasiun yg modern"/>
        <s v="Stasiunnya di besarkan, jalannya di perlebar, diadakan ruang utk mangkal ohek online seperti warung"/>
        <s v="Lebih dirapihin,"/>
        <s v="Sediakan shelter khusus online"/>
        <s v="Butuh shelter yang aman"/>
        <s v="Fasilitas toilet"/>
        <s v="Lbh baik dan tertata rapih"/>
      </sharedItems>
    </cacheField>
  </cacheFields>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1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9.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USAHA RUMAHAN" cacheId="0" dataCaption="" compact="0" compactData="0">
  <location ref="A2:E7" firstHeaderRow="0" firstDataRow="1" firstDataCol="1"/>
  <pivotFields>
    <pivotField name="Timestamp" dataField="1" compact="0" numFmtId="22" outline="0" multipleItemSelectionAllowed="1" showAll="0">
      <items>
        <item x="0"/>
        <item x="1"/>
        <item x="2"/>
        <item x="3"/>
        <item x="4"/>
        <item x="5"/>
        <item x="6"/>
        <item x="7"/>
        <item x="8"/>
        <item x="9"/>
        <item x="10"/>
        <item x="11"/>
        <item x="12"/>
        <item x="13"/>
        <item x="14"/>
        <item x="15"/>
        <item x="16"/>
        <item x="17"/>
        <item x="18"/>
        <item x="19"/>
        <item t="default"/>
      </items>
    </pivotField>
    <pivotField name="1. Di mana lokasi usaha anda?" compact="0" outline="0" multipleItemSelectionAllowed="1" showAll="0">
      <items>
        <item x="0"/>
        <item x="1"/>
        <item x="2"/>
        <item t="default"/>
      </items>
    </pivotField>
    <pivotField name="2. Sudah berapa lama usaha anda berjalan?" axis="axisRow" compact="0" outline="0" multipleItemSelectionAllowed="1" showAll="0" sortType="ascending">
      <items>
        <item x="1"/>
        <item x="2"/>
        <item x="0"/>
        <item t="default"/>
      </items>
    </pivotField>
    <pivotField name="3. Apa bentuk usaha anda?" axis="axisCol" compact="0" outline="0" multipleItemSelectionAllowed="1" showAll="0" sortType="ascending">
      <items>
        <item x="0"/>
        <item x="2"/>
        <item x="1"/>
        <item t="default"/>
      </items>
    </pivotField>
    <pivotField name="4. Apa jenis produk usaha anda?" compact="0" outline="0" multipleItemSelectionAllowed="1" showAll="0">
      <items>
        <item x="0"/>
        <item x="1"/>
        <item x="2"/>
        <item x="3"/>
        <item t="default"/>
      </items>
    </pivotField>
    <pivotField name="5. Bagaimana jangkauan konsumen usaha anda?" compact="0" outline="0" multipleItemSelectionAllowed="1" showAll="0">
      <items>
        <item x="0"/>
        <item x="1"/>
        <item x="2"/>
        <item t="default"/>
      </items>
    </pivotField>
    <pivotField name="6. Apa saja platform digital yang anda gunakan untuk memasarkan usaha anda? (boleh pilih lebih dari satu)" compact="0" outline="0" multipleItemSelectionAllowed="1" showAll="0">
      <items>
        <item x="0"/>
        <item x="1"/>
        <item x="2"/>
        <item x="3"/>
        <item t="default"/>
      </items>
    </pivotField>
    <pivotField name="7. Bagaimana metode pengiriman produk anda sebelum pandemi? (boleh pilih lebih dari satu)" compact="0" outline="0" multipleItemSelectionAllowed="1" showAll="0">
      <items>
        <item x="0"/>
        <item x="1"/>
        <item x="2"/>
        <item x="3"/>
        <item x="4"/>
        <item x="5"/>
        <item x="6"/>
        <item x="7"/>
        <item x="8"/>
        <item x="9"/>
        <item t="default"/>
      </items>
    </pivotField>
    <pivotField name="Konsumen Mengambil Sendiri" compact="0" outline="0" multipleItemSelectionAllowed="1" showAll="0">
      <items>
        <item x="0"/>
        <item x="1"/>
        <item t="default"/>
      </items>
    </pivotField>
    <pivotField name="Mengirim Langsung ke Konsumen" compact="0" outline="0" multipleItemSelectionAllowed="1" showAll="0">
      <items>
        <item x="0"/>
        <item x="1"/>
        <item t="default"/>
      </items>
    </pivotField>
    <pivotField name="Menggunakan Jasa Ojol" compact="0" outline="0" multipleItemSelectionAllowed="1" showAll="0">
      <items>
        <item x="0"/>
        <item x="1"/>
        <item t="default"/>
      </items>
    </pivotField>
    <pivotField name="Menggunakan Jasa Pengiriman Lain" compact="0" outline="0" multipleItemSelectionAllowed="1" showAll="0">
      <items>
        <item x="0"/>
        <item x="1"/>
        <item t="default"/>
      </items>
    </pivotField>
    <pivotField name="8. Bagaimana metode pengiriman produk anda selama PSBB dan masa transisi? (boleh pilih lebih dari satu)" compact="0" outline="0" multipleItemSelectionAllowed="1" showAll="0">
      <items>
        <item x="0"/>
        <item x="1"/>
        <item x="2"/>
        <item x="3"/>
        <item x="4"/>
        <item x="5"/>
        <item x="6"/>
        <item t="default"/>
      </items>
    </pivotField>
    <pivotField name="konsumen mengambil sendiri2" compact="0" outline="0" multipleItemSelectionAllowed="1" showAll="0">
      <items>
        <item x="0"/>
        <item x="1"/>
        <item t="default"/>
      </items>
    </pivotField>
    <pivotField name="mengirim langsung ke konsumen2" compact="0" outline="0" multipleItemSelectionAllowed="1" showAll="0">
      <items>
        <item x="0"/>
        <item x="1"/>
        <item t="default"/>
      </items>
    </pivotField>
    <pivotField name="menggunakan jasa ojol2" compact="0" outline="0" multipleItemSelectionAllowed="1" showAll="0">
      <items>
        <item x="0"/>
        <item x="1"/>
        <item t="default"/>
      </items>
    </pivotField>
    <pivotField name="menggunakan jasa pengiriman lain2" compact="0" outline="0" multipleItemSelectionAllowed="1" showAll="0">
      <items>
        <item x="0"/>
        <item x="1"/>
        <item t="default"/>
      </items>
    </pivotField>
    <pivotField name="9. Dari skala 1-5, seberapa penting jasa ojek online terhadap omset usaha anda SEBELUM pandemi?" compact="0" outline="0" multipleItemSelectionAllowed="1" showAll="0">
      <items>
        <item x="0"/>
        <item x="1"/>
        <item x="2"/>
        <item x="3"/>
        <item x="4"/>
        <item t="default"/>
      </items>
    </pivotField>
    <pivotField name="10. Dari skala 1-5, seberapa penting jasa ojek online terhadap omset usaha anda SELAMA PSBB dan masa transisi?" compact="0" outline="0" multipleItemSelectionAllowed="1" showAll="0">
      <items>
        <item x="0"/>
        <item x="1"/>
        <item x="2"/>
        <item t="default"/>
      </items>
    </pivotField>
    <pivotField name="11. Berapa besar jumlah penggunaan jasa ojek online untuk pengiriman produk anda sebelum pandemi? (sebelum Maret 2020)" compact="0" outline="0" multipleItemSelectionAllowed="1" showAll="0">
      <items>
        <item x="0"/>
        <item x="1"/>
        <item x="2"/>
        <item x="3"/>
        <item x="4"/>
        <item t="default"/>
      </items>
    </pivotField>
    <pivotField name="12. Berapa besar jumlah penggunaan jasa ojek online untuk pengiriman produk anda selama PSBB dan masa transisi? (Maret 2020 - sekarang)" compact="0" outline="0" multipleItemSelectionAllowed="1" showAll="0">
      <items>
        <item x="0"/>
        <item x="1"/>
        <item x="2"/>
        <item x="3"/>
        <item t="default"/>
      </items>
    </pivotField>
    <pivotField name="13. Dari skala 1-5, berapa tingkat kepercayaan anda terhadap jasa ojek online SEBELUM pandemi?" compact="0" outline="0" multipleItemSelectionAllowed="1" showAll="0">
      <items>
        <item x="0"/>
        <item x="1"/>
        <item x="2"/>
        <item t="default"/>
      </items>
    </pivotField>
    <pivotField name="14. Dari skala 1-5, berapa tingkat kepercayaan anda terhadap jasa ojek online SELAMA PSBB dan masa transisi?" compact="0" outline="0" multipleItemSelectionAllowed="1" showAll="0">
      <items>
        <item x="0"/>
        <item x="1"/>
        <item x="2"/>
        <item t="default"/>
      </items>
    </pivotField>
  </pivotFields>
  <rowFields>
    <field x="2"/>
  </rowFields>
  <colFields>
    <field x="3"/>
  </colFields>
  <dataFields>
    <dataField name="Usaha Rumahan" fld="0" subtotal="count" baseField="0"/>
  </dataFields>
</pivotTableDefinition>
</file>

<file path=xl/pivotTables/pivotTable10.xml><?xml version="1.0" encoding="utf-8"?>
<pivotTableDefinition xmlns="http://schemas.openxmlformats.org/spreadsheetml/2006/main" name="SOPIR OJOL 3" cacheId="1" dataCaption="" compact="0" compactData="0">
  <location ref="A17:B23" firstHeaderRow="0" firstDataRow="1" firstDataCol="0"/>
  <pivotFields>
    <pivotField name="Timestamp" compact="0" numFmtId="164"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t="default"/>
      </items>
    </pivotField>
    <pivotField name="1. Rata-rata pendapatan per hari SEBELUM pandemi?" dataField="1" compact="0" outline="0" multipleItemSelectionAllowed="1" showAll="0">
      <items>
        <item x="0"/>
        <item x="1"/>
        <item x="2"/>
        <item t="default"/>
      </items>
    </pivotField>
    <pivotField name="2. Rata-rata pendapatan per hari selama MARET-MEI" compact="0" outline="0" multipleItemSelectionAllowed="1" showAll="0">
      <items>
        <item x="0"/>
        <item x="1"/>
        <item x="2"/>
        <item t="default"/>
      </items>
    </pivotField>
    <pivotField name="3. Rata-rata pendapatan per hari sejak bulan JUNI - sekarang" axis="axisRow" compact="0" outline="0" multipleItemSelectionAllowed="1" showAll="0" sortType="ascending">
      <items>
        <item x="0"/>
        <item x="2"/>
        <item x="4"/>
        <item x="1"/>
        <item x="3"/>
        <item t="default"/>
      </items>
    </pivotField>
    <pivotField name="4. Sebagian besar pendapatan harian SEBELUM pandemi berasal dari?" compact="0" outline="0" multipleItemSelectionAllowed="1" showAll="0">
      <items>
        <item x="0"/>
        <item x="1"/>
        <item x="2"/>
        <item x="3"/>
        <item t="default"/>
      </items>
    </pivotField>
    <pivotField name="5. Sebagian besar pendapatan harian bulan MARET-MEI berasal dari?" compact="0" outline="0" multipleItemSelectionAllowed="1" showAll="0">
      <items>
        <item x="0"/>
        <item x="1"/>
        <item x="2"/>
        <item x="3"/>
        <item t="default"/>
      </items>
    </pivotField>
    <pivotField name="6. Sebagian besar pendapatan harian bulan JUNI-sekarang berasal dari?" compact="0" outline="0" multipleItemSelectionAllowed="1" showAll="0">
      <items>
        <item x="0"/>
        <item x="1"/>
        <item x="2"/>
        <item t="default"/>
      </items>
    </pivotField>
    <pivotField name="7. Bagaimana pengeluaran selama PSBB?" compact="0" outline="0" multipleItemSelectionAllowed="1" showAll="0">
      <items>
        <item x="0"/>
        <item x="1"/>
        <item x="2"/>
        <item x="3"/>
        <item t="default"/>
      </items>
    </pivotField>
    <pivotField name="8. Apa yang dilakukan saat PSBB?" compact="0" outline="0" multipleItemSelectionAllowed="1" showAll="0">
      <items>
        <item x="0"/>
        <item x="1"/>
        <item x="2"/>
        <item x="3"/>
        <item t="default"/>
      </items>
    </pivotField>
    <pivotField name="9. Bagaimana pengeluaran saat ini?" compact="0" outline="0" multipleItemSelectionAllowed="1" showAll="0">
      <items>
        <item x="0"/>
        <item x="1"/>
        <item x="2"/>
        <item x="3"/>
        <item t="default"/>
      </items>
    </pivotField>
    <pivotField name="10. Apa yang akan dilakukan selanjutnya?" compact="0" outline="0" multipleItemSelectionAllowed="1" showAll="0">
      <items>
        <item x="0"/>
        <item x="1"/>
        <item x="2"/>
        <item t="default"/>
      </items>
    </pivotField>
  </pivotFields>
  <rowFields>
    <field x="3"/>
  </rowFields>
  <dataFields>
    <dataField name="Rata-rata pendapatan per hari JUNI-sekarang" fld="1" subtotal="count" baseField="0"/>
  </dataFields>
</pivotTableDefinition>
</file>

<file path=xl/pivotTables/pivotTable11.xml><?xml version="1.0" encoding="utf-8"?>
<pivotTableDefinition xmlns="http://schemas.openxmlformats.org/spreadsheetml/2006/main" name="SOPIR OJOL 4" cacheId="2" dataCaption="" compact="0" compactData="0">
  <location ref="K23:L30" firstHeaderRow="0" firstDataRow="1" firstDataCol="0"/>
  <pivotFields>
    <pivotField name="Timestamp" dataField="1" compact="0" numFmtId="22"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t="default"/>
      </items>
    </pivotField>
    <pivotField name="Nama (boleh diisi / boleh tidak diisi):"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t="default"/>
      </items>
    </pivotField>
    <pivotField name="Berapa lama ngojek online?"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t="default"/>
      </items>
    </pivotField>
    <pivotField name="1. Seberapa sering Bapak/Ibu mangkal di kawasan Stasiun Manggarai ?" compact="0" outline="0" multipleItemSelectionAllowed="1" showAll="0">
      <items>
        <item x="0"/>
        <item x="1"/>
        <item x="2"/>
        <item x="3"/>
        <item x="4"/>
        <item x="5"/>
        <item t="default"/>
      </items>
    </pivotField>
    <pivotField name="Daerah tinggal:"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t="default"/>
      </items>
    </pivotField>
    <pivotField name="2. Kenapa bapak/Ibu memilih Manggarai sebagai salah satu tempat untuk mencari penumpang ?" compact="0" outline="0" multipleItemSelectionAllowed="1" showAll="0">
      <items>
        <item x="0"/>
        <item x="1"/>
        <item x="2"/>
        <item x="3"/>
        <item x="4"/>
        <item x="5"/>
        <item t="default"/>
      </items>
    </pivotField>
    <pivotField name="3. Berapa rata-rata keuntungan kotor yang dapat Bapak/Ibu hasilkan setiap harinya?" axis="axisRow" compact="0" outline="0" multipleItemSelectionAllowed="1" showAll="0" sortType="ascending">
      <items>
        <item x="5"/>
        <item x="3"/>
        <item x="4"/>
        <item x="0"/>
        <item x="1"/>
        <item x="2"/>
        <item t="default"/>
      </items>
    </pivotField>
    <pivotField name="4. Berapa rata rata biaya harian untuk makan, minum dll. yang Bapak/Ibu keluarkan perhari saat ngojek?" compact="0" outline="0" multipleItemSelectionAllowed="1" showAll="0">
      <items>
        <item x="0"/>
        <item x="1"/>
        <item x="2"/>
        <item x="3"/>
        <item t="default"/>
      </items>
    </pivotField>
    <pivotField name="5. Dimanakah Bapak/Ibu biasa menghabiskan waktu (nongkrong) untuk menunggu orderan dari para penumpang?" compact="0" outline="0" multipleItemSelectionAllowed="1" showAll="0">
      <items>
        <item x="0"/>
        <item x="1"/>
        <item x="2"/>
        <item x="3"/>
        <item x="4"/>
        <item x="5"/>
        <item t="default"/>
      </items>
    </pivotField>
    <pivotField name="6. Dimanakah Bapak/Ibu biasa men-charge handphone ketika baterai habis?" compact="0" outline="0" multipleItemSelectionAllowed="1" showAll="0">
      <items>
        <item x="0"/>
        <item x="1"/>
        <item x="2"/>
        <item x="3"/>
        <item x="4"/>
        <item x="5"/>
        <item x="6"/>
        <item x="7"/>
        <item t="default"/>
      </items>
    </pivotField>
    <pivotField name="7. Apakah Bapak/Ibu setuju apabila keberadaan warung di Manggarai tetap dipertahankan?" compact="0" outline="0" multipleItemSelectionAllowed="1" showAll="0">
      <items>
        <item x="0"/>
        <item x="1"/>
        <item x="2"/>
        <item x="3"/>
        <item x="4"/>
        <item t="default"/>
      </items>
    </pivotField>
    <pivotField name="8. Menurut Bapak/Ibu selain warung, apakah perlu ada fasilitas pendukung seperti bengkel tambal ban dan/atau montir disekitar Manggarai?" compact="0" outline="0" multipleItemSelectionAllowed="1" showAll="0">
      <items>
        <item x="0"/>
        <item x="1"/>
        <item x="2"/>
        <item x="3"/>
        <item t="default"/>
      </items>
    </pivotField>
    <pivotField name="9. Apakah perlu ada fasilitas pom bensin disekitar Manggarai ?" compact="0" outline="0" multipleItemSelectionAllowed="1" showAll="0">
      <items>
        <item x="0"/>
        <item x="1"/>
        <item x="2"/>
        <item x="3"/>
        <item x="4"/>
        <item x="5"/>
        <item t="default"/>
      </items>
    </pivotField>
    <pivotField name="10. Apakah perlu ada fasilitas cuci helm disekitar Manggarai" compact="0" outline="0" multipleItemSelectionAllowed="1" showAll="0">
      <items>
        <item x="0"/>
        <item x="1"/>
        <item x="2"/>
        <item x="3"/>
        <item x="4"/>
        <item t="default"/>
      </items>
    </pivotField>
    <pivotField name="11. Apakah perlu ada fasilitas pendukung seperti Tukang jok disekitar Manggarai ?" compact="0" outline="0" multipleItemSelectionAllowed="1" showAll="0">
      <items>
        <item x="0"/>
        <item x="1"/>
        <item x="2"/>
        <item x="3"/>
        <item t="default"/>
      </items>
    </pivotField>
    <pivotField name="12. Bagaimana jika semua warung dan penyedia fasilitas saat ini (seperti warung, tukang tambal ban) menghilang ?" compact="0" outline="0" multipleItemSelectionAllowed="1" showAll="0">
      <items>
        <item x="0"/>
        <item x="1"/>
        <item x="2"/>
        <item x="3"/>
        <item t="default"/>
      </items>
    </pivotField>
    <pivotField name="13. Apakah Bapak/Ibu tergabung sebagai anggota persatuan sopir online ?" compact="0" outline="0" multipleItemSelectionAllowed="1" showAll="0">
      <items>
        <item x="0"/>
        <item x="1"/>
        <item x="2"/>
        <item t="default"/>
      </items>
    </pivotField>
    <pivotField name="14. Tuliskan harapan Bapak/Ibu terhadap rencana pembangunan Manggarai"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t="default"/>
      </items>
    </pivotField>
  </pivotFields>
  <rowFields>
    <field x="6"/>
  </rowFields>
  <dataFields>
    <dataField name="2019" fld="0" subtotal="count" baseField="0"/>
  </dataFields>
</pivotTableDefinition>
</file>

<file path=xl/pivotTables/pivotTable12.xml><?xml version="1.0" encoding="utf-8"?>
<pivotTableDefinition xmlns="http://schemas.openxmlformats.org/spreadsheetml/2006/main" name="SOPIR OJOL 5" cacheId="1" dataCaption="" compact="0" compactData="0">
  <location ref="A33:B38" firstHeaderRow="0" firstDataRow="1" firstDataCol="0"/>
  <pivotFields>
    <pivotField name="Timestamp" compact="0" numFmtId="164"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t="default"/>
      </items>
    </pivotField>
    <pivotField name="1. Rata-rata pendapatan per hari SEBELUM pandemi?" compact="0" outline="0" multipleItemSelectionAllowed="1" showAll="0">
      <items>
        <item x="0"/>
        <item x="1"/>
        <item x="2"/>
        <item t="default"/>
      </items>
    </pivotField>
    <pivotField name="2. Rata-rata pendapatan per hari selama MARET-MEI" compact="0" outline="0" multipleItemSelectionAllowed="1" showAll="0">
      <items>
        <item x="0"/>
        <item x="1"/>
        <item x="2"/>
        <item t="default"/>
      </items>
    </pivotField>
    <pivotField name="3. Rata-rata pendapatan per hari sejak bulan JUNI - sekarang" compact="0" outline="0" multipleItemSelectionAllowed="1" showAll="0">
      <items>
        <item x="0"/>
        <item x="1"/>
        <item x="2"/>
        <item x="3"/>
        <item x="4"/>
        <item t="default"/>
      </items>
    </pivotField>
    <pivotField name="4. Sebagian besar pendapatan harian SEBELUM pandemi berasal dari?" axis="axisRow" compact="0" outline="0" multipleItemSelectionAllowed="1" showAll="0" sortType="ascending">
      <items>
        <item x="1"/>
        <item x="2"/>
        <item x="0"/>
        <item x="3"/>
        <item t="default"/>
      </items>
    </pivotField>
    <pivotField name="5. Sebagian besar pendapatan harian bulan MARET-MEI berasal dari?" dataField="1" compact="0" outline="0" multipleItemSelectionAllowed="1" showAll="0">
      <items>
        <item x="0"/>
        <item x="1"/>
        <item x="2"/>
        <item x="3"/>
        <item t="default"/>
      </items>
    </pivotField>
    <pivotField name="6. Sebagian besar pendapatan harian bulan JUNI-sekarang berasal dari?" compact="0" outline="0" multipleItemSelectionAllowed="1" showAll="0">
      <items>
        <item x="0"/>
        <item x="1"/>
        <item x="2"/>
        <item t="default"/>
      </items>
    </pivotField>
    <pivotField name="7. Bagaimana pengeluaran selama PSBB?" compact="0" outline="0" multipleItemSelectionAllowed="1" showAll="0">
      <items>
        <item x="0"/>
        <item x="1"/>
        <item x="2"/>
        <item x="3"/>
        <item t="default"/>
      </items>
    </pivotField>
    <pivotField name="8. Apa yang dilakukan saat PSBB?" compact="0" outline="0" multipleItemSelectionAllowed="1" showAll="0">
      <items>
        <item x="0"/>
        <item x="1"/>
        <item x="2"/>
        <item x="3"/>
        <item t="default"/>
      </items>
    </pivotField>
    <pivotField name="9. Bagaimana pengeluaran saat ini?" compact="0" outline="0" multipleItemSelectionAllowed="1" showAll="0">
      <items>
        <item x="0"/>
        <item x="1"/>
        <item x="2"/>
        <item x="3"/>
        <item t="default"/>
      </items>
    </pivotField>
    <pivotField name="10. Apa yang akan dilakukan selanjutnya?" compact="0" outline="0" multipleItemSelectionAllowed="1" showAll="0">
      <items>
        <item x="0"/>
        <item x="1"/>
        <item x="2"/>
        <item t="default"/>
      </items>
    </pivotField>
  </pivotFields>
  <rowFields>
    <field x="4"/>
  </rowFields>
  <dataFields>
    <dataField name="Major Source of Income before Pandemic" fld="5" subtotal="count" baseField="0"/>
  </dataFields>
</pivotTableDefinition>
</file>

<file path=xl/pivotTables/pivotTable13.xml><?xml version="1.0" encoding="utf-8"?>
<pivotTableDefinition xmlns="http://schemas.openxmlformats.org/spreadsheetml/2006/main" name="SOPIR OJOL 6" cacheId="1" dataCaption="" compact="0" compactData="0">
  <location ref="A41:B46" firstHeaderRow="0" firstDataRow="1" firstDataCol="0"/>
  <pivotFields>
    <pivotField name="Timestamp" compact="0" numFmtId="164"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t="default"/>
      </items>
    </pivotField>
    <pivotField name="1. Rata-rata pendapatan per hari SEBELUM pandemi?" compact="0" outline="0" multipleItemSelectionAllowed="1" showAll="0">
      <items>
        <item x="0"/>
        <item x="1"/>
        <item x="2"/>
        <item t="default"/>
      </items>
    </pivotField>
    <pivotField name="2. Rata-rata pendapatan per hari selama MARET-MEI" compact="0" outline="0" multipleItemSelectionAllowed="1" showAll="0">
      <items>
        <item x="0"/>
        <item x="1"/>
        <item x="2"/>
        <item t="default"/>
      </items>
    </pivotField>
    <pivotField name="3. Rata-rata pendapatan per hari sejak bulan JUNI - sekarang" compact="0" outline="0" multipleItemSelectionAllowed="1" showAll="0">
      <items>
        <item x="0"/>
        <item x="1"/>
        <item x="2"/>
        <item x="3"/>
        <item x="4"/>
        <item t="default"/>
      </items>
    </pivotField>
    <pivotField name="4. Sebagian besar pendapatan harian SEBELUM pandemi berasal dari?" dataField="1" compact="0" outline="0" multipleItemSelectionAllowed="1" showAll="0">
      <items>
        <item x="0"/>
        <item x="1"/>
        <item x="2"/>
        <item x="3"/>
        <item t="default"/>
      </items>
    </pivotField>
    <pivotField name="5. Sebagian besar pendapatan harian bulan MARET-MEI berasal dari?" axis="axisRow" compact="0" outline="0" multipleItemSelectionAllowed="1" showAll="0" sortType="ascending">
      <items>
        <item x="0"/>
        <item x="3"/>
        <item x="1"/>
        <item x="2"/>
        <item t="default"/>
      </items>
    </pivotField>
    <pivotField name="6. Sebagian besar pendapatan harian bulan JUNI-sekarang berasal dari?" compact="0" outline="0" multipleItemSelectionAllowed="1" showAll="0">
      <items>
        <item x="0"/>
        <item x="1"/>
        <item x="2"/>
        <item t="default"/>
      </items>
    </pivotField>
    <pivotField name="7. Bagaimana pengeluaran selama PSBB?" compact="0" outline="0" multipleItemSelectionAllowed="1" showAll="0">
      <items>
        <item x="0"/>
        <item x="1"/>
        <item x="2"/>
        <item x="3"/>
        <item t="default"/>
      </items>
    </pivotField>
    <pivotField name="8. Apa yang dilakukan saat PSBB?" compact="0" outline="0" multipleItemSelectionAllowed="1" showAll="0">
      <items>
        <item x="0"/>
        <item x="1"/>
        <item x="2"/>
        <item x="3"/>
        <item t="default"/>
      </items>
    </pivotField>
    <pivotField name="9. Bagaimana pengeluaran saat ini?" compact="0" outline="0" multipleItemSelectionAllowed="1" showAll="0">
      <items>
        <item x="0"/>
        <item x="1"/>
        <item x="2"/>
        <item x="3"/>
        <item t="default"/>
      </items>
    </pivotField>
    <pivotField name="10. Apa yang akan dilakukan selanjutnya?" compact="0" outline="0" multipleItemSelectionAllowed="1" showAll="0">
      <items>
        <item x="0"/>
        <item x="1"/>
        <item x="2"/>
        <item t="default"/>
      </items>
    </pivotField>
  </pivotFields>
  <rowFields>
    <field x="5"/>
  </rowFields>
  <dataFields>
    <dataField name="Major Source of Income March - May 2020" fld="4" subtotal="count" baseField="0"/>
  </dataFields>
</pivotTableDefinition>
</file>

<file path=xl/pivotTables/pivotTable14.xml><?xml version="1.0" encoding="utf-8"?>
<pivotTableDefinition xmlns="http://schemas.openxmlformats.org/spreadsheetml/2006/main" name="SOPIR OJOL 7" cacheId="1" dataCaption="" compact="0" compactData="0">
  <location ref="A49:B53" firstHeaderRow="0" firstDataRow="1" firstDataCol="0"/>
  <pivotFields>
    <pivotField name="Timestamp" compact="0" numFmtId="164"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t="default"/>
      </items>
    </pivotField>
    <pivotField name="1. Rata-rata pendapatan per hari SEBELUM pandemi?" compact="0" outline="0" multipleItemSelectionAllowed="1" showAll="0">
      <items>
        <item x="0"/>
        <item x="1"/>
        <item x="2"/>
        <item t="default"/>
      </items>
    </pivotField>
    <pivotField name="2. Rata-rata pendapatan per hari selama MARET-MEI" compact="0" outline="0" multipleItemSelectionAllowed="1" showAll="0">
      <items>
        <item x="0"/>
        <item x="1"/>
        <item x="2"/>
        <item t="default"/>
      </items>
    </pivotField>
    <pivotField name="3. Rata-rata pendapatan per hari sejak bulan JUNI - sekarang" compact="0" outline="0" multipleItemSelectionAllowed="1" showAll="0">
      <items>
        <item x="0"/>
        <item x="1"/>
        <item x="2"/>
        <item x="3"/>
        <item x="4"/>
        <item t="default"/>
      </items>
    </pivotField>
    <pivotField name="4. Sebagian besar pendapatan harian SEBELUM pandemi berasal dari?" dataField="1" compact="0" outline="0" multipleItemSelectionAllowed="1" showAll="0">
      <items>
        <item x="0"/>
        <item x="1"/>
        <item x="2"/>
        <item x="3"/>
        <item t="default"/>
      </items>
    </pivotField>
    <pivotField name="5. Sebagian besar pendapatan harian bulan MARET-MEI berasal dari?" compact="0" outline="0" multipleItemSelectionAllowed="1" showAll="0">
      <items>
        <item x="0"/>
        <item x="1"/>
        <item x="2"/>
        <item x="3"/>
        <item t="default"/>
      </items>
    </pivotField>
    <pivotField name="6. Sebagian besar pendapatan harian bulan JUNI-sekarang berasal dari?" axis="axisRow" compact="0" outline="0" multipleItemSelectionAllowed="1" showAll="0" sortType="ascending">
      <items>
        <item x="2"/>
        <item x="1"/>
        <item x="0"/>
        <item t="default"/>
      </items>
    </pivotField>
    <pivotField name="7. Bagaimana pengeluaran selama PSBB?" compact="0" outline="0" multipleItemSelectionAllowed="1" showAll="0">
      <items>
        <item x="0"/>
        <item x="1"/>
        <item x="2"/>
        <item x="3"/>
        <item t="default"/>
      </items>
    </pivotField>
    <pivotField name="8. Apa yang dilakukan saat PSBB?" compact="0" outline="0" multipleItemSelectionAllowed="1" showAll="0">
      <items>
        <item x="0"/>
        <item x="1"/>
        <item x="2"/>
        <item x="3"/>
        <item t="default"/>
      </items>
    </pivotField>
    <pivotField name="9. Bagaimana pengeluaran saat ini?" compact="0" outline="0" multipleItemSelectionAllowed="1" showAll="0">
      <items>
        <item x="0"/>
        <item x="1"/>
        <item x="2"/>
        <item x="3"/>
        <item t="default"/>
      </items>
    </pivotField>
    <pivotField name="10. Apa yang akan dilakukan selanjutnya?" compact="0" outline="0" multipleItemSelectionAllowed="1" showAll="0">
      <items>
        <item x="0"/>
        <item x="1"/>
        <item x="2"/>
        <item t="default"/>
      </items>
    </pivotField>
  </pivotFields>
  <rowFields>
    <field x="6"/>
  </rowFields>
  <dataFields>
    <dataField name="Major Source of Income June - Aug 2020" fld="4" subtotal="count" baseField="0"/>
  </dataFields>
</pivotTableDefinition>
</file>

<file path=xl/pivotTables/pivotTable15.xml><?xml version="1.0" encoding="utf-8"?>
<pivotTableDefinition xmlns="http://schemas.openxmlformats.org/spreadsheetml/2006/main" name="SOPIR OJOL 8" cacheId="1" dataCaption="" compact="0" compactData="0">
  <location ref="A64:B69" firstHeaderRow="0" firstDataRow="1" firstDataCol="0"/>
  <pivotFields>
    <pivotField name="Timestamp" compact="0" numFmtId="164"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t="default"/>
      </items>
    </pivotField>
    <pivotField name="1. Rata-rata pendapatan per hari SEBELUM pandemi?" compact="0" outline="0" multipleItemSelectionAllowed="1" showAll="0">
      <items>
        <item x="0"/>
        <item x="1"/>
        <item x="2"/>
        <item t="default"/>
      </items>
    </pivotField>
    <pivotField name="2. Rata-rata pendapatan per hari selama MARET-MEI" compact="0" outline="0" multipleItemSelectionAllowed="1" showAll="0">
      <items>
        <item x="0"/>
        <item x="1"/>
        <item x="2"/>
        <item t="default"/>
      </items>
    </pivotField>
    <pivotField name="3. Rata-rata pendapatan per hari sejak bulan JUNI - sekarang" compact="0" outline="0" multipleItemSelectionAllowed="1" showAll="0">
      <items>
        <item x="0"/>
        <item x="1"/>
        <item x="2"/>
        <item x="3"/>
        <item x="4"/>
        <item t="default"/>
      </items>
    </pivotField>
    <pivotField name="4. Sebagian besar pendapatan harian SEBELUM pandemi berasal dari?" compact="0" outline="0" multipleItemSelectionAllowed="1" showAll="0">
      <items>
        <item x="0"/>
        <item x="1"/>
        <item x="2"/>
        <item x="3"/>
        <item t="default"/>
      </items>
    </pivotField>
    <pivotField name="5. Sebagian besar pendapatan harian bulan MARET-MEI berasal dari?" compact="0" outline="0" multipleItemSelectionAllowed="1" showAll="0">
      <items>
        <item x="0"/>
        <item x="1"/>
        <item x="2"/>
        <item x="3"/>
        <item t="default"/>
      </items>
    </pivotField>
    <pivotField name="6. Sebagian besar pendapatan harian bulan JUNI-sekarang berasal dari?" compact="0" outline="0" multipleItemSelectionAllowed="1" showAll="0">
      <items>
        <item x="0"/>
        <item x="1"/>
        <item x="2"/>
        <item t="default"/>
      </items>
    </pivotField>
    <pivotField name="7. Bagaimana pengeluaran selama PSBB?" axis="axisRow" compact="0" outline="0" multipleItemSelectionAllowed="1" showAll="0" sortType="ascending">
      <items>
        <item x="1"/>
        <item x="0"/>
        <item x="3"/>
        <item x="2"/>
        <item t="default"/>
      </items>
    </pivotField>
    <pivotField name="8. Apa yang dilakukan saat PSBB?" compact="0" outline="0" multipleItemSelectionAllowed="1" showAll="0">
      <items>
        <item x="0"/>
        <item x="1"/>
        <item x="2"/>
        <item x="3"/>
        <item t="default"/>
      </items>
    </pivotField>
    <pivotField name="9. Bagaimana pengeluaran saat ini?" dataField="1" compact="0" outline="0" multipleItemSelectionAllowed="1" showAll="0">
      <items>
        <item x="0"/>
        <item x="1"/>
        <item x="2"/>
        <item x="3"/>
        <item t="default"/>
      </items>
    </pivotField>
    <pivotField name="10. Apa yang akan dilakukan selanjutnya?" compact="0" outline="0" multipleItemSelectionAllowed="1" showAll="0">
      <items>
        <item x="0"/>
        <item x="1"/>
        <item x="2"/>
        <item t="default"/>
      </items>
    </pivotField>
  </pivotFields>
  <rowFields>
    <field x="7"/>
  </rowFields>
  <dataFields>
    <dataField name="Pengeluaran saat PSBB" fld="9" subtotal="count" baseField="0"/>
  </dataFields>
</pivotTableDefinition>
</file>

<file path=xl/pivotTables/pivotTable16.xml><?xml version="1.0" encoding="utf-8"?>
<pivotTableDefinition xmlns="http://schemas.openxmlformats.org/spreadsheetml/2006/main" name="SOPIR OJOL 9" cacheId="1" dataCaption="" compact="0" compactData="0">
  <location ref="A72:B77" firstHeaderRow="0" firstDataRow="1" firstDataCol="0"/>
  <pivotFields>
    <pivotField name="Timestamp" compact="0" numFmtId="164"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t="default"/>
      </items>
    </pivotField>
    <pivotField name="1. Rata-rata pendapatan per hari SEBELUM pandemi?" compact="0" outline="0" multipleItemSelectionAllowed="1" showAll="0">
      <items>
        <item x="0"/>
        <item x="1"/>
        <item x="2"/>
        <item t="default"/>
      </items>
    </pivotField>
    <pivotField name="2. Rata-rata pendapatan per hari selama MARET-MEI" compact="0" outline="0" multipleItemSelectionAllowed="1" showAll="0">
      <items>
        <item x="0"/>
        <item x="1"/>
        <item x="2"/>
        <item t="default"/>
      </items>
    </pivotField>
    <pivotField name="3. Rata-rata pendapatan per hari sejak bulan JUNI - sekarang" compact="0" outline="0" multipleItemSelectionAllowed="1" showAll="0">
      <items>
        <item x="0"/>
        <item x="1"/>
        <item x="2"/>
        <item x="3"/>
        <item x="4"/>
        <item t="default"/>
      </items>
    </pivotField>
    <pivotField name="4. Sebagian besar pendapatan harian SEBELUM pandemi berasal dari?" compact="0" outline="0" multipleItemSelectionAllowed="1" showAll="0">
      <items>
        <item x="0"/>
        <item x="1"/>
        <item x="2"/>
        <item x="3"/>
        <item t="default"/>
      </items>
    </pivotField>
    <pivotField name="5. Sebagian besar pendapatan harian bulan MARET-MEI berasal dari?" compact="0" outline="0" multipleItemSelectionAllowed="1" showAll="0">
      <items>
        <item x="0"/>
        <item x="1"/>
        <item x="2"/>
        <item x="3"/>
        <item t="default"/>
      </items>
    </pivotField>
    <pivotField name="6. Sebagian besar pendapatan harian bulan JUNI-sekarang berasal dari?" compact="0" outline="0" multipleItemSelectionAllowed="1" showAll="0">
      <items>
        <item x="0"/>
        <item x="1"/>
        <item x="2"/>
        <item t="default"/>
      </items>
    </pivotField>
    <pivotField name="7. Bagaimana pengeluaran selama PSBB?" dataField="1" compact="0" outline="0" multipleItemSelectionAllowed="1" showAll="0">
      <items>
        <item x="0"/>
        <item x="1"/>
        <item x="2"/>
        <item x="3"/>
        <item t="default"/>
      </items>
    </pivotField>
    <pivotField name="8. Apa yang dilakukan saat PSBB?" compact="0" outline="0" multipleItemSelectionAllowed="1" showAll="0">
      <items>
        <item x="0"/>
        <item x="1"/>
        <item x="2"/>
        <item x="3"/>
        <item t="default"/>
      </items>
    </pivotField>
    <pivotField name="9. Bagaimana pengeluaran saat ini?" axis="axisRow" compact="0" outline="0" multipleItemSelectionAllowed="1" showAll="0" sortType="ascending">
      <items>
        <item x="1"/>
        <item x="0"/>
        <item x="2"/>
        <item x="3"/>
        <item t="default"/>
      </items>
    </pivotField>
    <pivotField name="10. Apa yang akan dilakukan selanjutnya?" compact="0" outline="0" multipleItemSelectionAllowed="1" showAll="0">
      <items>
        <item x="0"/>
        <item x="1"/>
        <item x="2"/>
        <item t="default"/>
      </items>
    </pivotField>
  </pivotFields>
  <rowFields>
    <field x="9"/>
  </rowFields>
  <dataFields>
    <dataField name="Pengeluaran saat ini (Juni-Agustus)" fld="7" subtotal="count" baseField="0"/>
  </dataFields>
</pivotTableDefinition>
</file>

<file path=xl/pivotTables/pivotTable17.xml><?xml version="1.0" encoding="utf-8"?>
<pivotTableDefinition xmlns="http://schemas.openxmlformats.org/spreadsheetml/2006/main" name="SOPIR OJOL 10" cacheId="2" dataCaption="" compact="0" compactData="0">
  <location ref="A80:B85" firstHeaderRow="0" firstDataRow="1" firstDataCol="0"/>
  <pivotFields>
    <pivotField name="Timestamp" dataField="1" compact="0" numFmtId="22"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t="default"/>
      </items>
    </pivotField>
    <pivotField name="Nama (boleh diisi / boleh tidak diisi):"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t="default"/>
      </items>
    </pivotField>
    <pivotField name="Berapa lama ngojek online?"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t="default"/>
      </items>
    </pivotField>
    <pivotField name="1. Seberapa sering Bapak/Ibu mangkal di kawasan Stasiun Manggarai ?" compact="0" outline="0" multipleItemSelectionAllowed="1" showAll="0">
      <items>
        <item x="0"/>
        <item x="1"/>
        <item x="2"/>
        <item x="3"/>
        <item x="4"/>
        <item x="5"/>
        <item t="default"/>
      </items>
    </pivotField>
    <pivotField name="Daerah tinggal:"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t="default"/>
      </items>
    </pivotField>
    <pivotField name="2. Kenapa bapak/Ibu memilih Manggarai sebagai salah satu tempat untuk mencari penumpang ?" compact="0" outline="0" multipleItemSelectionAllowed="1" showAll="0">
      <items>
        <item x="0"/>
        <item x="1"/>
        <item x="2"/>
        <item x="3"/>
        <item x="4"/>
        <item x="5"/>
        <item t="default"/>
      </items>
    </pivotField>
    <pivotField name="3. Berapa rata-rata keuntungan kotor yang dapat Bapak/Ibu hasilkan setiap harinya?" compact="0" outline="0" multipleItemSelectionAllowed="1" showAll="0">
      <items>
        <item x="0"/>
        <item x="1"/>
        <item x="2"/>
        <item x="3"/>
        <item x="4"/>
        <item x="5"/>
        <item t="default"/>
      </items>
    </pivotField>
    <pivotField name="4. Berapa rata rata biaya harian untuk makan, minum dll. yang Bapak/Ibu keluarkan perhari saat ngojek?" axis="axisRow" compact="0" outline="0" multipleItemSelectionAllowed="1" showAll="0" sortType="ascending">
      <items>
        <item x="2"/>
        <item x="3"/>
        <item x="1"/>
        <item x="0"/>
        <item t="default"/>
      </items>
    </pivotField>
    <pivotField name="5. Dimanakah Bapak/Ibu biasa menghabiskan waktu (nongkrong) untuk menunggu orderan dari para penumpang?" compact="0" outline="0" multipleItemSelectionAllowed="1" showAll="0">
      <items>
        <item x="0"/>
        <item x="1"/>
        <item x="2"/>
        <item x="3"/>
        <item x="4"/>
        <item x="5"/>
        <item t="default"/>
      </items>
    </pivotField>
    <pivotField name="6. Dimanakah Bapak/Ibu biasa men-charge handphone ketika baterai habis?" compact="0" outline="0" multipleItemSelectionAllowed="1" showAll="0">
      <items>
        <item x="0"/>
        <item x="1"/>
        <item x="2"/>
        <item x="3"/>
        <item x="4"/>
        <item x="5"/>
        <item x="6"/>
        <item x="7"/>
        <item t="default"/>
      </items>
    </pivotField>
    <pivotField name="7. Apakah Bapak/Ibu setuju apabila keberadaan warung di Manggarai tetap dipertahankan?" compact="0" outline="0" multipleItemSelectionAllowed="1" showAll="0">
      <items>
        <item x="0"/>
        <item x="1"/>
        <item x="2"/>
        <item x="3"/>
        <item x="4"/>
        <item t="default"/>
      </items>
    </pivotField>
    <pivotField name="8. Menurut Bapak/Ibu selain warung, apakah perlu ada fasilitas pendukung seperti bengkel tambal ban dan/atau montir disekitar Manggarai?" compact="0" outline="0" multipleItemSelectionAllowed="1" showAll="0">
      <items>
        <item x="0"/>
        <item x="1"/>
        <item x="2"/>
        <item x="3"/>
        <item t="default"/>
      </items>
    </pivotField>
    <pivotField name="9. Apakah perlu ada fasilitas pom bensin disekitar Manggarai ?" compact="0" outline="0" multipleItemSelectionAllowed="1" showAll="0">
      <items>
        <item x="0"/>
        <item x="1"/>
        <item x="2"/>
        <item x="3"/>
        <item x="4"/>
        <item x="5"/>
        <item t="default"/>
      </items>
    </pivotField>
    <pivotField name="10. Apakah perlu ada fasilitas cuci helm disekitar Manggarai" compact="0" outline="0" multipleItemSelectionAllowed="1" showAll="0">
      <items>
        <item x="0"/>
        <item x="1"/>
        <item x="2"/>
        <item x="3"/>
        <item x="4"/>
        <item t="default"/>
      </items>
    </pivotField>
    <pivotField name="11. Apakah perlu ada fasilitas pendukung seperti Tukang jok disekitar Manggarai ?" compact="0" outline="0" multipleItemSelectionAllowed="1" showAll="0">
      <items>
        <item x="0"/>
        <item x="1"/>
        <item x="2"/>
        <item x="3"/>
        <item t="default"/>
      </items>
    </pivotField>
    <pivotField name="12. Bagaimana jika semua warung dan penyedia fasilitas saat ini (seperti warung, tukang tambal ban) menghilang ?" compact="0" outline="0" multipleItemSelectionAllowed="1" showAll="0">
      <items>
        <item x="0"/>
        <item x="1"/>
        <item x="2"/>
        <item x="3"/>
        <item t="default"/>
      </items>
    </pivotField>
    <pivotField name="13. Apakah Bapak/Ibu tergabung sebagai anggota persatuan sopir online ?" compact="0" outline="0" multipleItemSelectionAllowed="1" showAll="0">
      <items>
        <item x="0"/>
        <item x="1"/>
        <item x="2"/>
        <item t="default"/>
      </items>
    </pivotField>
    <pivotField name="14. Tuliskan harapan Bapak/Ibu terhadap rencana pembangunan Manggarai"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t="default"/>
      </items>
    </pivotField>
  </pivotFields>
  <rowFields>
    <field x="7"/>
  </rowFields>
  <dataFields>
    <dataField name="Pengeluaran sebelum pandemi" fld="0" subtotal="count" baseField="0"/>
  </dataFields>
</pivotTableDefinition>
</file>

<file path=xl/pivotTables/pivotTable18.xml><?xml version="1.0" encoding="utf-8"?>
<pivotTableDefinition xmlns="http://schemas.openxmlformats.org/spreadsheetml/2006/main" name="SOPIR OJOL 11" cacheId="1" dataCaption="" compact="0" compactData="0">
  <location ref="A95:B100" firstHeaderRow="0" firstDataRow="1" firstDataCol="0"/>
  <pivotFields>
    <pivotField name="Timestamp" compact="0" numFmtId="164"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t="default"/>
      </items>
    </pivotField>
    <pivotField name="1. Rata-rata pendapatan per hari SEBELUM pandemi?" compact="0" outline="0" multipleItemSelectionAllowed="1" showAll="0">
      <items>
        <item x="0"/>
        <item x="1"/>
        <item x="2"/>
        <item t="default"/>
      </items>
    </pivotField>
    <pivotField name="2. Rata-rata pendapatan per hari selama MARET-MEI" compact="0" outline="0" multipleItemSelectionAllowed="1" showAll="0">
      <items>
        <item x="0"/>
        <item x="1"/>
        <item x="2"/>
        <item t="default"/>
      </items>
    </pivotField>
    <pivotField name="3. Rata-rata pendapatan per hari sejak bulan JUNI - sekarang" compact="0" outline="0" multipleItemSelectionAllowed="1" showAll="0">
      <items>
        <item x="0"/>
        <item x="1"/>
        <item x="2"/>
        <item x="3"/>
        <item x="4"/>
        <item t="default"/>
      </items>
    </pivotField>
    <pivotField name="4. Sebagian besar pendapatan harian SEBELUM pandemi berasal dari?" compact="0" outline="0" multipleItemSelectionAllowed="1" showAll="0">
      <items>
        <item x="0"/>
        <item x="1"/>
        <item x="2"/>
        <item x="3"/>
        <item t="default"/>
      </items>
    </pivotField>
    <pivotField name="5. Sebagian besar pendapatan harian bulan MARET-MEI berasal dari?" compact="0" outline="0" multipleItemSelectionAllowed="1" showAll="0">
      <items>
        <item x="0"/>
        <item x="1"/>
        <item x="2"/>
        <item x="3"/>
        <item t="default"/>
      </items>
    </pivotField>
    <pivotField name="6. Sebagian besar pendapatan harian bulan JUNI-sekarang berasal dari?" compact="0" outline="0" multipleItemSelectionAllowed="1" showAll="0">
      <items>
        <item x="0"/>
        <item x="1"/>
        <item x="2"/>
        <item t="default"/>
      </items>
    </pivotField>
    <pivotField name="7. Bagaimana pengeluaran selama PSBB?" compact="0" outline="0" multipleItemSelectionAllowed="1" showAll="0">
      <items>
        <item x="0"/>
        <item x="1"/>
        <item x="2"/>
        <item x="3"/>
        <item t="default"/>
      </items>
    </pivotField>
    <pivotField name="8. Apa yang dilakukan saat PSBB?" axis="axisRow" compact="0" outline="0" multipleItemSelectionAllowed="1" showAll="0" sortType="ascending">
      <items>
        <item x="1"/>
        <item x="0"/>
        <item x="3"/>
        <item x="2"/>
        <item t="default"/>
      </items>
    </pivotField>
    <pivotField name="9. Bagaimana pengeluaran saat ini?" compact="0" outline="0" multipleItemSelectionAllowed="1" showAll="0">
      <items>
        <item x="0"/>
        <item x="1"/>
        <item x="2"/>
        <item x="3"/>
        <item t="default"/>
      </items>
    </pivotField>
    <pivotField name="10. Apa yang akan dilakukan selanjutnya?" dataField="1" compact="0" outline="0" multipleItemSelectionAllowed="1" showAll="0">
      <items>
        <item x="0"/>
        <item x="1"/>
        <item x="2"/>
        <item t="default"/>
      </items>
    </pivotField>
  </pivotFields>
  <rowFields>
    <field x="8"/>
  </rowFields>
  <dataFields>
    <dataField name="Coping Strategy March - May 2020" fld="10" subtotal="count" baseField="0"/>
  </dataFields>
</pivotTableDefinition>
</file>

<file path=xl/pivotTables/pivotTable19.xml><?xml version="1.0" encoding="utf-8"?>
<pivotTableDefinition xmlns="http://schemas.openxmlformats.org/spreadsheetml/2006/main" name="SOPIR OJOL 12" cacheId="1" dataCaption="" compact="0" compactData="0">
  <location ref="A103:B107" firstHeaderRow="0" firstDataRow="1" firstDataCol="0"/>
  <pivotFields>
    <pivotField name="Timestamp" compact="0" numFmtId="164"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t="default"/>
      </items>
    </pivotField>
    <pivotField name="1. Rata-rata pendapatan per hari SEBELUM pandemi?" compact="0" outline="0" multipleItemSelectionAllowed="1" showAll="0">
      <items>
        <item x="0"/>
        <item x="1"/>
        <item x="2"/>
        <item t="default"/>
      </items>
    </pivotField>
    <pivotField name="2. Rata-rata pendapatan per hari selama MARET-MEI" compact="0" outline="0" multipleItemSelectionAllowed="1" showAll="0">
      <items>
        <item x="0"/>
        <item x="1"/>
        <item x="2"/>
        <item t="default"/>
      </items>
    </pivotField>
    <pivotField name="3. Rata-rata pendapatan per hari sejak bulan JUNI - sekarang" compact="0" outline="0" multipleItemSelectionAllowed="1" showAll="0">
      <items>
        <item x="0"/>
        <item x="1"/>
        <item x="2"/>
        <item x="3"/>
        <item x="4"/>
        <item t="default"/>
      </items>
    </pivotField>
    <pivotField name="4. Sebagian besar pendapatan harian SEBELUM pandemi berasal dari?" compact="0" outline="0" multipleItemSelectionAllowed="1" showAll="0">
      <items>
        <item x="0"/>
        <item x="1"/>
        <item x="2"/>
        <item x="3"/>
        <item t="default"/>
      </items>
    </pivotField>
    <pivotField name="5. Sebagian besar pendapatan harian bulan MARET-MEI berasal dari?" compact="0" outline="0" multipleItemSelectionAllowed="1" showAll="0">
      <items>
        <item x="0"/>
        <item x="1"/>
        <item x="2"/>
        <item x="3"/>
        <item t="default"/>
      </items>
    </pivotField>
    <pivotField name="6. Sebagian besar pendapatan harian bulan JUNI-sekarang berasal dari?" compact="0" outline="0" multipleItemSelectionAllowed="1" showAll="0">
      <items>
        <item x="0"/>
        <item x="1"/>
        <item x="2"/>
        <item t="default"/>
      </items>
    </pivotField>
    <pivotField name="7. Bagaimana pengeluaran selama PSBB?" compact="0" outline="0" multipleItemSelectionAllowed="1" showAll="0">
      <items>
        <item x="0"/>
        <item x="1"/>
        <item x="2"/>
        <item x="3"/>
        <item t="default"/>
      </items>
    </pivotField>
    <pivotField name="8. Apa yang dilakukan saat PSBB?" dataField="1" compact="0" outline="0" multipleItemSelectionAllowed="1" showAll="0">
      <items>
        <item x="0"/>
        <item x="1"/>
        <item x="2"/>
        <item x="3"/>
        <item t="default"/>
      </items>
    </pivotField>
    <pivotField name="9. Bagaimana pengeluaran saat ini?" compact="0" outline="0" multipleItemSelectionAllowed="1" showAll="0">
      <items>
        <item x="0"/>
        <item x="1"/>
        <item x="2"/>
        <item x="3"/>
        <item t="default"/>
      </items>
    </pivotField>
    <pivotField name="10. Apa yang akan dilakukan selanjutnya?" axis="axisRow" compact="0" outline="0" multipleItemSelectionAllowed="1" showAll="0" sortType="ascending">
      <items>
        <item x="2"/>
        <item x="0"/>
        <item x="1"/>
        <item t="default"/>
      </items>
    </pivotField>
  </pivotFields>
  <rowFields>
    <field x="10"/>
  </rowFields>
  <dataFields>
    <dataField name="Coping Strategy June - Aug 2020" fld="8" subtotal="count" baseField="0"/>
  </dataFields>
</pivotTableDefinition>
</file>

<file path=xl/pivotTables/pivotTable2.xml><?xml version="1.0" encoding="utf-8"?>
<pivotTableDefinition xmlns="http://schemas.openxmlformats.org/spreadsheetml/2006/main" name="USAHA RUMAHAN 2" cacheId="0" dataCaption="" compact="0" compactData="0">
  <location ref="N2:O8" firstHeaderRow="0" firstDataRow="1" firstDataCol="0"/>
  <pivotFields>
    <pivotField name="Timestamp" dataField="1" compact="0" numFmtId="22" outline="0" multipleItemSelectionAllowed="1" showAll="0">
      <items>
        <item x="0"/>
        <item x="1"/>
        <item x="2"/>
        <item x="3"/>
        <item x="4"/>
        <item x="5"/>
        <item x="6"/>
        <item x="7"/>
        <item x="8"/>
        <item x="9"/>
        <item x="10"/>
        <item x="11"/>
        <item x="12"/>
        <item x="13"/>
        <item x="14"/>
        <item x="15"/>
        <item x="16"/>
        <item x="17"/>
        <item x="18"/>
        <item x="19"/>
        <item t="default"/>
      </items>
    </pivotField>
    <pivotField name="1. Di mana lokasi usaha anda?" compact="0" outline="0" multipleItemSelectionAllowed="1" showAll="0">
      <items>
        <item x="0"/>
        <item x="1"/>
        <item x="2"/>
        <item t="default"/>
      </items>
    </pivotField>
    <pivotField name="2. Sudah berapa lama usaha anda berjalan?" compact="0" outline="0" multipleItemSelectionAllowed="1" showAll="0">
      <items>
        <item x="0"/>
        <item x="1"/>
        <item x="2"/>
        <item t="default"/>
      </items>
    </pivotField>
    <pivotField name="3. Apa bentuk usaha anda?" compact="0" outline="0" multipleItemSelectionAllowed="1" showAll="0">
      <items>
        <item x="0"/>
        <item x="1"/>
        <item x="2"/>
        <item t="default"/>
      </items>
    </pivotField>
    <pivotField name="4. Apa jenis produk usaha anda?" compact="0" outline="0" multipleItemSelectionAllowed="1" showAll="0">
      <items>
        <item x="0"/>
        <item x="1"/>
        <item x="2"/>
        <item x="3"/>
        <item t="default"/>
      </items>
    </pivotField>
    <pivotField name="5. Bagaimana jangkauan konsumen usaha anda?" compact="0" outline="0" multipleItemSelectionAllowed="1" showAll="0">
      <items>
        <item x="0"/>
        <item x="1"/>
        <item x="2"/>
        <item t="default"/>
      </items>
    </pivotField>
    <pivotField name="6. Apa saja platform digital yang anda gunakan untuk memasarkan usaha anda? (boleh pilih lebih dari satu)" compact="0" outline="0" multipleItemSelectionAllowed="1" showAll="0">
      <items>
        <item x="0"/>
        <item x="1"/>
        <item x="2"/>
        <item x="3"/>
        <item t="default"/>
      </items>
    </pivotField>
    <pivotField name="7. Bagaimana metode pengiriman produk anda sebelum pandemi? (boleh pilih lebih dari satu)" compact="0" outline="0" multipleItemSelectionAllowed="1" showAll="0">
      <items>
        <item x="0"/>
        <item x="1"/>
        <item x="2"/>
        <item x="3"/>
        <item x="4"/>
        <item x="5"/>
        <item x="6"/>
        <item x="7"/>
        <item x="8"/>
        <item x="9"/>
        <item t="default"/>
      </items>
    </pivotField>
    <pivotField name="Konsumen Mengambil Sendiri" compact="0" outline="0" multipleItemSelectionAllowed="1" showAll="0">
      <items>
        <item x="0"/>
        <item x="1"/>
        <item t="default"/>
      </items>
    </pivotField>
    <pivotField name="Mengirim Langsung ke Konsumen" compact="0" outline="0" multipleItemSelectionAllowed="1" showAll="0">
      <items>
        <item x="0"/>
        <item x="1"/>
        <item t="default"/>
      </items>
    </pivotField>
    <pivotField name="Menggunakan Jasa Ojol" compact="0" outline="0" multipleItemSelectionAllowed="1" showAll="0">
      <items>
        <item x="0"/>
        <item x="1"/>
        <item t="default"/>
      </items>
    </pivotField>
    <pivotField name="Menggunakan Jasa Pengiriman Lain" compact="0" outline="0" multipleItemSelectionAllowed="1" showAll="0">
      <items>
        <item x="0"/>
        <item x="1"/>
        <item t="default"/>
      </items>
    </pivotField>
    <pivotField name="8. Bagaimana metode pengiriman produk anda selama PSBB dan masa transisi? (boleh pilih lebih dari satu)" compact="0" outline="0" multipleItemSelectionAllowed="1" showAll="0">
      <items>
        <item x="0"/>
        <item x="1"/>
        <item x="2"/>
        <item x="3"/>
        <item x="4"/>
        <item x="5"/>
        <item x="6"/>
        <item t="default"/>
      </items>
    </pivotField>
    <pivotField name="konsumen mengambil sendiri2" compact="0" outline="0" multipleItemSelectionAllowed="1" showAll="0">
      <items>
        <item x="0"/>
        <item x="1"/>
        <item t="default"/>
      </items>
    </pivotField>
    <pivotField name="mengirim langsung ke konsumen2" compact="0" outline="0" multipleItemSelectionAllowed="1" showAll="0">
      <items>
        <item x="0"/>
        <item x="1"/>
        <item t="default"/>
      </items>
    </pivotField>
    <pivotField name="menggunakan jasa ojol2" compact="0" outline="0" multipleItemSelectionAllowed="1" showAll="0">
      <items>
        <item x="0"/>
        <item x="1"/>
        <item t="default"/>
      </items>
    </pivotField>
    <pivotField name="menggunakan jasa pengiriman lain2" compact="0" outline="0" multipleItemSelectionAllowed="1" showAll="0">
      <items>
        <item x="0"/>
        <item x="1"/>
        <item t="default"/>
      </items>
    </pivotField>
    <pivotField name="9. Dari skala 1-5, seberapa penting jasa ojek online terhadap omset usaha anda SEBELUM pandemi?" axis="axisRow" compact="0" outline="0" multipleItemSelectionAllowed="1" showAll="0" sortType="ascending">
      <items>
        <item x="4"/>
        <item x="2"/>
        <item x="0"/>
        <item x="1"/>
        <item x="3"/>
        <item t="default"/>
      </items>
    </pivotField>
    <pivotField name="10. Dari skala 1-5, seberapa penting jasa ojek online terhadap omset usaha anda SELAMA PSBB dan masa transisi?" compact="0" outline="0" multipleItemSelectionAllowed="1" showAll="0">
      <items>
        <item x="0"/>
        <item x="1"/>
        <item x="2"/>
        <item t="default"/>
      </items>
    </pivotField>
    <pivotField name="11. Berapa besar jumlah penggunaan jasa ojek online untuk pengiriman produk anda sebelum pandemi? (sebelum Maret 2020)" compact="0" outline="0" multipleItemSelectionAllowed="1" showAll="0">
      <items>
        <item x="0"/>
        <item x="1"/>
        <item x="2"/>
        <item x="3"/>
        <item x="4"/>
        <item t="default"/>
      </items>
    </pivotField>
    <pivotField name="12. Berapa besar jumlah penggunaan jasa ojek online untuk pengiriman produk anda selama PSBB dan masa transisi? (Maret 2020 - sekarang)" compact="0" outline="0" multipleItemSelectionAllowed="1" showAll="0">
      <items>
        <item x="0"/>
        <item x="1"/>
        <item x="2"/>
        <item x="3"/>
        <item t="default"/>
      </items>
    </pivotField>
    <pivotField name="13. Dari skala 1-5, berapa tingkat kepercayaan anda terhadap jasa ojek online SEBELUM pandemi?" compact="0" outline="0" multipleItemSelectionAllowed="1" showAll="0">
      <items>
        <item x="0"/>
        <item x="1"/>
        <item x="2"/>
        <item t="default"/>
      </items>
    </pivotField>
    <pivotField name="14. Dari skala 1-5, berapa tingkat kepercayaan anda terhadap jasa ojek online SELAMA PSBB dan masa transisi?" compact="0" outline="0" multipleItemSelectionAllowed="1" showAll="0">
      <items>
        <item x="0"/>
        <item x="1"/>
        <item x="2"/>
        <item t="default"/>
      </items>
    </pivotField>
  </pivotFields>
  <rowFields>
    <field x="17"/>
  </rowFields>
  <dataFields>
    <dataField name="Before Pandemic" fld="0" subtotal="count" baseField="0"/>
  </dataFields>
</pivotTableDefinition>
</file>

<file path=xl/pivotTables/pivotTable20.xml><?xml version="1.0" encoding="utf-8"?>
<pivotTableDefinition xmlns="http://schemas.openxmlformats.org/spreadsheetml/2006/main" name="SOPIR OJOL 13" cacheId="0" dataCaption="" compact="0" compactData="0">
  <location ref="A117:E122" firstHeaderRow="0" firstDataRow="1" firstDataCol="1"/>
  <pivotFields>
    <pivotField name="Timestamp" dataField="1" compact="0" numFmtId="22" outline="0" multipleItemSelectionAllowed="1" showAll="0">
      <items>
        <item x="0"/>
        <item x="1"/>
        <item x="2"/>
        <item x="3"/>
        <item x="4"/>
        <item x="5"/>
        <item x="6"/>
        <item x="7"/>
        <item x="8"/>
        <item x="9"/>
        <item x="10"/>
        <item x="11"/>
        <item x="12"/>
        <item x="13"/>
        <item x="14"/>
        <item x="15"/>
        <item x="16"/>
        <item x="17"/>
        <item x="18"/>
        <item x="19"/>
        <item t="default"/>
      </items>
    </pivotField>
    <pivotField name="1. Di mana lokasi usaha anda?" compact="0" outline="0" multipleItemSelectionAllowed="1" showAll="0">
      <items>
        <item x="0"/>
        <item x="1"/>
        <item x="2"/>
        <item t="default"/>
      </items>
    </pivotField>
    <pivotField name="2. Sudah berapa lama usaha anda berjalan?" axis="axisRow" compact="0" outline="0" multipleItemSelectionAllowed="1" showAll="0" sortType="ascending">
      <items>
        <item x="1"/>
        <item x="2"/>
        <item x="0"/>
        <item t="default"/>
      </items>
    </pivotField>
    <pivotField name="3. Apa bentuk usaha anda?" axis="axisCol" compact="0" outline="0" multipleItemSelectionAllowed="1" showAll="0" sortType="ascending">
      <items>
        <item x="0"/>
        <item x="2"/>
        <item x="1"/>
        <item t="default"/>
      </items>
    </pivotField>
    <pivotField name="4. Apa jenis produk usaha anda?" compact="0" outline="0" multipleItemSelectionAllowed="1" showAll="0">
      <items>
        <item x="0"/>
        <item x="1"/>
        <item x="2"/>
        <item x="3"/>
        <item t="default"/>
      </items>
    </pivotField>
    <pivotField name="5. Bagaimana jangkauan konsumen usaha anda?" compact="0" outline="0" multipleItemSelectionAllowed="1" showAll="0">
      <items>
        <item x="0"/>
        <item x="1"/>
        <item x="2"/>
        <item t="default"/>
      </items>
    </pivotField>
    <pivotField name="6. Apa saja platform digital yang anda gunakan untuk memasarkan usaha anda? (boleh pilih lebih dari satu)" compact="0" outline="0" multipleItemSelectionAllowed="1" showAll="0">
      <items>
        <item x="0"/>
        <item x="1"/>
        <item x="2"/>
        <item x="3"/>
        <item t="default"/>
      </items>
    </pivotField>
    <pivotField name="7. Bagaimana metode pengiriman produk anda sebelum pandemi? (boleh pilih lebih dari satu)" compact="0" outline="0" multipleItemSelectionAllowed="1" showAll="0">
      <items>
        <item x="0"/>
        <item x="1"/>
        <item x="2"/>
        <item x="3"/>
        <item x="4"/>
        <item x="5"/>
        <item x="6"/>
        <item x="7"/>
        <item x="8"/>
        <item x="9"/>
        <item t="default"/>
      </items>
    </pivotField>
    <pivotField name="Konsumen Mengambil Sendiri" compact="0" outline="0" multipleItemSelectionAllowed="1" showAll="0">
      <items>
        <item x="0"/>
        <item x="1"/>
        <item t="default"/>
      </items>
    </pivotField>
    <pivotField name="Mengirim Langsung ke Konsumen" compact="0" outline="0" multipleItemSelectionAllowed="1" showAll="0">
      <items>
        <item x="0"/>
        <item x="1"/>
        <item t="default"/>
      </items>
    </pivotField>
    <pivotField name="Menggunakan Jasa Ojol" compact="0" outline="0" multipleItemSelectionAllowed="1" showAll="0">
      <items>
        <item x="0"/>
        <item x="1"/>
        <item t="default"/>
      </items>
    </pivotField>
    <pivotField name="Menggunakan Jasa Pengiriman Lain" compact="0" outline="0" multipleItemSelectionAllowed="1" showAll="0">
      <items>
        <item x="0"/>
        <item x="1"/>
        <item t="default"/>
      </items>
    </pivotField>
    <pivotField name="8. Bagaimana metode pengiriman produk anda selama PSBB dan masa transisi? (boleh pilih lebih dari satu)" compact="0" outline="0" multipleItemSelectionAllowed="1" showAll="0">
      <items>
        <item x="0"/>
        <item x="1"/>
        <item x="2"/>
        <item x="3"/>
        <item x="4"/>
        <item x="5"/>
        <item x="6"/>
        <item t="default"/>
      </items>
    </pivotField>
    <pivotField name="konsumen mengambil sendiri2" compact="0" outline="0" multipleItemSelectionAllowed="1" showAll="0">
      <items>
        <item x="0"/>
        <item x="1"/>
        <item t="default"/>
      </items>
    </pivotField>
    <pivotField name="mengirim langsung ke konsumen2" compact="0" outline="0" multipleItemSelectionAllowed="1" showAll="0">
      <items>
        <item x="0"/>
        <item x="1"/>
        <item t="default"/>
      </items>
    </pivotField>
    <pivotField name="menggunakan jasa ojol2" compact="0" outline="0" multipleItemSelectionAllowed="1" showAll="0">
      <items>
        <item x="0"/>
        <item x="1"/>
        <item t="default"/>
      </items>
    </pivotField>
    <pivotField name="menggunakan jasa pengiriman lain2" compact="0" outline="0" multipleItemSelectionAllowed="1" showAll="0">
      <items>
        <item x="0"/>
        <item x="1"/>
        <item t="default"/>
      </items>
    </pivotField>
    <pivotField name="9. Dari skala 1-5, seberapa penting jasa ojek online terhadap omset usaha anda SEBELUM pandemi?" compact="0" outline="0" multipleItemSelectionAllowed="1" showAll="0">
      <items>
        <item x="0"/>
        <item x="1"/>
        <item x="2"/>
        <item x="3"/>
        <item x="4"/>
        <item t="default"/>
      </items>
    </pivotField>
    <pivotField name="10. Dari skala 1-5, seberapa penting jasa ojek online terhadap omset usaha anda SELAMA PSBB dan masa transisi?" compact="0" outline="0" multipleItemSelectionAllowed="1" showAll="0">
      <items>
        <item x="0"/>
        <item x="1"/>
        <item x="2"/>
        <item t="default"/>
      </items>
    </pivotField>
    <pivotField name="11. Berapa besar jumlah penggunaan jasa ojek online untuk pengiriman produk anda sebelum pandemi? (sebelum Maret 2020)" compact="0" outline="0" multipleItemSelectionAllowed="1" showAll="0">
      <items>
        <item x="0"/>
        <item x="1"/>
        <item x="2"/>
        <item x="3"/>
        <item x="4"/>
        <item t="default"/>
      </items>
    </pivotField>
    <pivotField name="12. Berapa besar jumlah penggunaan jasa ojek online untuk pengiriman produk anda selama PSBB dan masa transisi? (Maret 2020 - sekarang)" compact="0" outline="0" multipleItemSelectionAllowed="1" showAll="0">
      <items>
        <item x="0"/>
        <item x="1"/>
        <item x="2"/>
        <item x="3"/>
        <item t="default"/>
      </items>
    </pivotField>
    <pivotField name="13. Dari skala 1-5, berapa tingkat kepercayaan anda terhadap jasa ojek online SEBELUM pandemi?" compact="0" outline="0" multipleItemSelectionAllowed="1" showAll="0">
      <items>
        <item x="0"/>
        <item x="1"/>
        <item x="2"/>
        <item t="default"/>
      </items>
    </pivotField>
    <pivotField name="14. Dari skala 1-5, berapa tingkat kepercayaan anda terhadap jasa ojek online SELAMA PSBB dan masa transisi?" compact="0" outline="0" multipleItemSelectionAllowed="1" showAll="0">
      <items>
        <item x="0"/>
        <item x="1"/>
        <item x="2"/>
        <item t="default"/>
      </items>
    </pivotField>
  </pivotFields>
  <rowFields>
    <field x="2"/>
  </rowFields>
  <colFields>
    <field x="3"/>
  </colFields>
  <dataFields>
    <dataField name="Usaha Rumahan" fld="0" subtotal="count" baseField="0"/>
  </dataFields>
</pivotTableDefinition>
</file>

<file path=xl/pivotTables/pivotTable21.xml><?xml version="1.0" encoding="utf-8"?>
<pivotTableDefinition xmlns="http://schemas.openxmlformats.org/spreadsheetml/2006/main" name="SOPIR OJOL 14" cacheId="0" dataCaption="" compact="0" compactData="0">
  <location ref="A124:E129" firstHeaderRow="0" firstDataRow="1" firstDataCol="1"/>
  <pivotFields>
    <pivotField name="Timestamp" dataField="1" compact="0" numFmtId="22" outline="0" multipleItemSelectionAllowed="1" showAll="0">
      <items>
        <item x="0"/>
        <item x="1"/>
        <item x="2"/>
        <item x="3"/>
        <item x="4"/>
        <item x="5"/>
        <item x="6"/>
        <item x="7"/>
        <item x="8"/>
        <item x="9"/>
        <item x="10"/>
        <item x="11"/>
        <item x="12"/>
        <item x="13"/>
        <item x="14"/>
        <item x="15"/>
        <item x="16"/>
        <item x="17"/>
        <item x="18"/>
        <item x="19"/>
        <item t="default"/>
      </items>
    </pivotField>
    <pivotField name="1. Di mana lokasi usaha anda?" compact="0" outline="0" multipleItemSelectionAllowed="1" showAll="0">
      <items>
        <item x="0"/>
        <item x="1"/>
        <item x="2"/>
        <item t="default"/>
      </items>
    </pivotField>
    <pivotField name="2. Sudah berapa lama usaha anda berjalan?" axis="axisRow" compact="0" outline="0" multipleItemSelectionAllowed="1" showAll="0" sortType="ascending">
      <items>
        <item x="1"/>
        <item x="2"/>
        <item x="0"/>
        <item t="default"/>
      </items>
    </pivotField>
    <pivotField name="3. Apa bentuk usaha anda?" compact="0" outline="0" multipleItemSelectionAllowed="1" showAll="0">
      <items>
        <item x="0"/>
        <item x="1"/>
        <item x="2"/>
        <item t="default"/>
      </items>
    </pivotField>
    <pivotField name="4. Apa jenis produk usaha anda?" compact="0" outline="0" multipleItemSelectionAllowed="1" showAll="0">
      <items>
        <item x="0"/>
        <item x="1"/>
        <item x="2"/>
        <item x="3"/>
        <item t="default"/>
      </items>
    </pivotField>
    <pivotField name="5. Bagaimana jangkauan konsumen usaha anda?" axis="axisCol" compact="0" outline="0" multipleItemSelectionAllowed="1" showAll="0" sortType="ascending">
      <items>
        <item x="1"/>
        <item x="2"/>
        <item x="0"/>
        <item t="default"/>
      </items>
    </pivotField>
    <pivotField name="6. Apa saja platform digital yang anda gunakan untuk memasarkan usaha anda? (boleh pilih lebih dari satu)" compact="0" outline="0" multipleItemSelectionAllowed="1" showAll="0">
      <items>
        <item x="0"/>
        <item x="1"/>
        <item x="2"/>
        <item x="3"/>
        <item t="default"/>
      </items>
    </pivotField>
    <pivotField name="7. Bagaimana metode pengiriman produk anda sebelum pandemi? (boleh pilih lebih dari satu)" compact="0" outline="0" multipleItemSelectionAllowed="1" showAll="0">
      <items>
        <item x="0"/>
        <item x="1"/>
        <item x="2"/>
        <item x="3"/>
        <item x="4"/>
        <item x="5"/>
        <item x="6"/>
        <item x="7"/>
        <item x="8"/>
        <item x="9"/>
        <item t="default"/>
      </items>
    </pivotField>
    <pivotField name="Konsumen Mengambil Sendiri" compact="0" outline="0" multipleItemSelectionAllowed="1" showAll="0">
      <items>
        <item x="0"/>
        <item x="1"/>
        <item t="default"/>
      </items>
    </pivotField>
    <pivotField name="Mengirim Langsung ke Konsumen" compact="0" outline="0" multipleItemSelectionAllowed="1" showAll="0">
      <items>
        <item x="0"/>
        <item x="1"/>
        <item t="default"/>
      </items>
    </pivotField>
    <pivotField name="Menggunakan Jasa Ojol" compact="0" outline="0" multipleItemSelectionAllowed="1" showAll="0">
      <items>
        <item x="0"/>
        <item x="1"/>
        <item t="default"/>
      </items>
    </pivotField>
    <pivotField name="Menggunakan Jasa Pengiriman Lain" compact="0" outline="0" multipleItemSelectionAllowed="1" showAll="0">
      <items>
        <item x="0"/>
        <item x="1"/>
        <item t="default"/>
      </items>
    </pivotField>
    <pivotField name="8. Bagaimana metode pengiriman produk anda selama PSBB dan masa transisi? (boleh pilih lebih dari satu)" compact="0" outline="0" multipleItemSelectionAllowed="1" showAll="0">
      <items>
        <item x="0"/>
        <item x="1"/>
        <item x="2"/>
        <item x="3"/>
        <item x="4"/>
        <item x="5"/>
        <item x="6"/>
        <item t="default"/>
      </items>
    </pivotField>
    <pivotField name="konsumen mengambil sendiri2" compact="0" outline="0" multipleItemSelectionAllowed="1" showAll="0">
      <items>
        <item x="0"/>
        <item x="1"/>
        <item t="default"/>
      </items>
    </pivotField>
    <pivotField name="mengirim langsung ke konsumen2" compact="0" outline="0" multipleItemSelectionAllowed="1" showAll="0">
      <items>
        <item x="0"/>
        <item x="1"/>
        <item t="default"/>
      </items>
    </pivotField>
    <pivotField name="menggunakan jasa ojol2" compact="0" outline="0" multipleItemSelectionAllowed="1" showAll="0">
      <items>
        <item x="0"/>
        <item x="1"/>
        <item t="default"/>
      </items>
    </pivotField>
    <pivotField name="menggunakan jasa pengiriman lain2" compact="0" outline="0" multipleItemSelectionAllowed="1" showAll="0">
      <items>
        <item x="0"/>
        <item x="1"/>
        <item t="default"/>
      </items>
    </pivotField>
    <pivotField name="9. Dari skala 1-5, seberapa penting jasa ojek online terhadap omset usaha anda SEBELUM pandemi?" compact="0" outline="0" multipleItemSelectionAllowed="1" showAll="0">
      <items>
        <item x="0"/>
        <item x="1"/>
        <item x="2"/>
        <item x="3"/>
        <item x="4"/>
        <item t="default"/>
      </items>
    </pivotField>
    <pivotField name="10. Dari skala 1-5, seberapa penting jasa ojek online terhadap omset usaha anda SELAMA PSBB dan masa transisi?" compact="0" outline="0" multipleItemSelectionAllowed="1" showAll="0">
      <items>
        <item x="0"/>
        <item x="1"/>
        <item x="2"/>
        <item t="default"/>
      </items>
    </pivotField>
    <pivotField name="11. Berapa besar jumlah penggunaan jasa ojek online untuk pengiriman produk anda sebelum pandemi? (sebelum Maret 2020)" compact="0" outline="0" multipleItemSelectionAllowed="1" showAll="0">
      <items>
        <item x="0"/>
        <item x="1"/>
        <item x="2"/>
        <item x="3"/>
        <item x="4"/>
        <item t="default"/>
      </items>
    </pivotField>
    <pivotField name="12. Berapa besar jumlah penggunaan jasa ojek online untuk pengiriman produk anda selama PSBB dan masa transisi? (Maret 2020 - sekarang)" compact="0" outline="0" multipleItemSelectionAllowed="1" showAll="0">
      <items>
        <item x="0"/>
        <item x="1"/>
        <item x="2"/>
        <item x="3"/>
        <item t="default"/>
      </items>
    </pivotField>
    <pivotField name="13. Dari skala 1-5, berapa tingkat kepercayaan anda terhadap jasa ojek online SEBELUM pandemi?" compact="0" outline="0" multipleItemSelectionAllowed="1" showAll="0">
      <items>
        <item x="0"/>
        <item x="1"/>
        <item x="2"/>
        <item t="default"/>
      </items>
    </pivotField>
    <pivotField name="14. Dari skala 1-5, berapa tingkat kepercayaan anda terhadap jasa ojek online SELAMA PSBB dan masa transisi?" compact="0" outline="0" multipleItemSelectionAllowed="1" showAll="0">
      <items>
        <item x="0"/>
        <item x="1"/>
        <item x="2"/>
        <item t="default"/>
      </items>
    </pivotField>
  </pivotFields>
  <rowFields>
    <field x="2"/>
  </rowFields>
  <colFields>
    <field x="5"/>
  </colFields>
  <dataFields>
    <dataField name="Usaha Rumahan" fld="0" subtotal="count" baseField="0"/>
  </dataFields>
</pivotTableDefinition>
</file>

<file path=xl/pivotTables/pivotTable22.xml><?xml version="1.0" encoding="utf-8"?>
<pivotTableDefinition xmlns="http://schemas.openxmlformats.org/spreadsheetml/2006/main" name="SOPIR OJOL 15" cacheId="0" dataCaption="" compact="0" compactData="0">
  <location ref="A131:E136" firstHeaderRow="0" firstDataRow="1" firstDataCol="1"/>
  <pivotFields>
    <pivotField name="Timestamp" dataField="1" compact="0" numFmtId="22" outline="0" multipleItemSelectionAllowed="1" showAll="0">
      <items>
        <item x="0"/>
        <item x="1"/>
        <item x="2"/>
        <item x="3"/>
        <item x="4"/>
        <item x="5"/>
        <item x="6"/>
        <item x="7"/>
        <item x="8"/>
        <item x="9"/>
        <item x="10"/>
        <item x="11"/>
        <item x="12"/>
        <item x="13"/>
        <item x="14"/>
        <item x="15"/>
        <item x="16"/>
        <item x="17"/>
        <item x="18"/>
        <item x="19"/>
        <item t="default"/>
      </items>
    </pivotField>
    <pivotField name="1. Di mana lokasi usaha anda?" axis="axisCol" compact="0" outline="0" multipleItemSelectionAllowed="1" showAll="0" sortType="ascending">
      <items>
        <item x="0"/>
        <item x="1"/>
        <item x="2"/>
        <item t="default"/>
      </items>
    </pivotField>
    <pivotField name="2. Sudah berapa lama usaha anda berjalan?" axis="axisRow" compact="0" outline="0" multipleItemSelectionAllowed="1" showAll="0" sortType="ascending">
      <items>
        <item x="1"/>
        <item x="2"/>
        <item x="0"/>
        <item t="default"/>
      </items>
    </pivotField>
    <pivotField name="3. Apa bentuk usaha anda?" compact="0" outline="0" multipleItemSelectionAllowed="1" showAll="0">
      <items>
        <item x="0"/>
        <item x="1"/>
        <item x="2"/>
        <item t="default"/>
      </items>
    </pivotField>
    <pivotField name="4. Apa jenis produk usaha anda?" compact="0" outline="0" multipleItemSelectionAllowed="1" showAll="0">
      <items>
        <item x="0"/>
        <item x="1"/>
        <item x="2"/>
        <item x="3"/>
        <item t="default"/>
      </items>
    </pivotField>
    <pivotField name="5. Bagaimana jangkauan konsumen usaha anda?" compact="0" outline="0" multipleItemSelectionAllowed="1" showAll="0">
      <items>
        <item x="0"/>
        <item x="1"/>
        <item x="2"/>
        <item t="default"/>
      </items>
    </pivotField>
    <pivotField name="6. Apa saja platform digital yang anda gunakan untuk memasarkan usaha anda? (boleh pilih lebih dari satu)" compact="0" outline="0" multipleItemSelectionAllowed="1" showAll="0">
      <items>
        <item x="0"/>
        <item x="1"/>
        <item x="2"/>
        <item x="3"/>
        <item t="default"/>
      </items>
    </pivotField>
    <pivotField name="7. Bagaimana metode pengiriman produk anda sebelum pandemi? (boleh pilih lebih dari satu)" compact="0" outline="0" multipleItemSelectionAllowed="1" showAll="0">
      <items>
        <item x="0"/>
        <item x="1"/>
        <item x="2"/>
        <item x="3"/>
        <item x="4"/>
        <item x="5"/>
        <item x="6"/>
        <item x="7"/>
        <item x="8"/>
        <item x="9"/>
        <item t="default"/>
      </items>
    </pivotField>
    <pivotField name="Konsumen Mengambil Sendiri" compact="0" outline="0" multipleItemSelectionAllowed="1" showAll="0">
      <items>
        <item x="0"/>
        <item x="1"/>
        <item t="default"/>
      </items>
    </pivotField>
    <pivotField name="Mengirim Langsung ke Konsumen" compact="0" outline="0" multipleItemSelectionAllowed="1" showAll="0">
      <items>
        <item x="0"/>
        <item x="1"/>
        <item t="default"/>
      </items>
    </pivotField>
    <pivotField name="Menggunakan Jasa Ojol" compact="0" outline="0" multipleItemSelectionAllowed="1" showAll="0">
      <items>
        <item x="0"/>
        <item x="1"/>
        <item t="default"/>
      </items>
    </pivotField>
    <pivotField name="Menggunakan Jasa Pengiriman Lain" compact="0" outline="0" multipleItemSelectionAllowed="1" showAll="0">
      <items>
        <item x="0"/>
        <item x="1"/>
        <item t="default"/>
      </items>
    </pivotField>
    <pivotField name="8. Bagaimana metode pengiriman produk anda selama PSBB dan masa transisi? (boleh pilih lebih dari satu)" compact="0" outline="0" multipleItemSelectionAllowed="1" showAll="0">
      <items>
        <item x="0"/>
        <item x="1"/>
        <item x="2"/>
        <item x="3"/>
        <item x="4"/>
        <item x="5"/>
        <item x="6"/>
        <item t="default"/>
      </items>
    </pivotField>
    <pivotField name="konsumen mengambil sendiri2" compact="0" outline="0" multipleItemSelectionAllowed="1" showAll="0">
      <items>
        <item x="0"/>
        <item x="1"/>
        <item t="default"/>
      </items>
    </pivotField>
    <pivotField name="mengirim langsung ke konsumen2" compact="0" outline="0" multipleItemSelectionAllowed="1" showAll="0">
      <items>
        <item x="0"/>
        <item x="1"/>
        <item t="default"/>
      </items>
    </pivotField>
    <pivotField name="menggunakan jasa ojol2" compact="0" outline="0" multipleItemSelectionAllowed="1" showAll="0">
      <items>
        <item x="0"/>
        <item x="1"/>
        <item t="default"/>
      </items>
    </pivotField>
    <pivotField name="menggunakan jasa pengiriman lain2" compact="0" outline="0" multipleItemSelectionAllowed="1" showAll="0">
      <items>
        <item x="0"/>
        <item x="1"/>
        <item t="default"/>
      </items>
    </pivotField>
    <pivotField name="9. Dari skala 1-5, seberapa penting jasa ojek online terhadap omset usaha anda SEBELUM pandemi?" compact="0" outline="0" multipleItemSelectionAllowed="1" showAll="0">
      <items>
        <item x="0"/>
        <item x="1"/>
        <item x="2"/>
        <item x="3"/>
        <item x="4"/>
        <item t="default"/>
      </items>
    </pivotField>
    <pivotField name="10. Dari skala 1-5, seberapa penting jasa ojek online terhadap omset usaha anda SELAMA PSBB dan masa transisi?" compact="0" outline="0" multipleItemSelectionAllowed="1" showAll="0">
      <items>
        <item x="0"/>
        <item x="1"/>
        <item x="2"/>
        <item t="default"/>
      </items>
    </pivotField>
    <pivotField name="11. Berapa besar jumlah penggunaan jasa ojek online untuk pengiriman produk anda sebelum pandemi? (sebelum Maret 2020)" compact="0" outline="0" multipleItemSelectionAllowed="1" showAll="0">
      <items>
        <item x="0"/>
        <item x="1"/>
        <item x="2"/>
        <item x="3"/>
        <item x="4"/>
        <item t="default"/>
      </items>
    </pivotField>
    <pivotField name="12. Berapa besar jumlah penggunaan jasa ojek online untuk pengiriman produk anda selama PSBB dan masa transisi? (Maret 2020 - sekarang)" compact="0" outline="0" multipleItemSelectionAllowed="1" showAll="0">
      <items>
        <item x="0"/>
        <item x="1"/>
        <item x="2"/>
        <item x="3"/>
        <item t="default"/>
      </items>
    </pivotField>
    <pivotField name="13. Dari skala 1-5, berapa tingkat kepercayaan anda terhadap jasa ojek online SEBELUM pandemi?" compact="0" outline="0" multipleItemSelectionAllowed="1" showAll="0">
      <items>
        <item x="0"/>
        <item x="1"/>
        <item x="2"/>
        <item t="default"/>
      </items>
    </pivotField>
    <pivotField name="14. Dari skala 1-5, berapa tingkat kepercayaan anda terhadap jasa ojek online SELAMA PSBB dan masa transisi?" compact="0" outline="0" multipleItemSelectionAllowed="1" showAll="0">
      <items>
        <item x="0"/>
        <item x="1"/>
        <item x="2"/>
        <item t="default"/>
      </items>
    </pivotField>
  </pivotFields>
  <rowFields>
    <field x="2"/>
  </rowFields>
  <colFields>
    <field x="1"/>
  </colFields>
  <dataFields>
    <dataField name="Usaha Rumahan" fld="0" subtotal="count" baseField="0"/>
  </dataFields>
</pivotTableDefinition>
</file>

<file path=xl/pivotTables/pivotTable3.xml><?xml version="1.0" encoding="utf-8"?>
<pivotTableDefinition xmlns="http://schemas.openxmlformats.org/spreadsheetml/2006/main" name="USAHA RUMAHAN 3" cacheId="0" dataCaption="" compact="0" compactData="0">
  <location ref="A9:E14" firstHeaderRow="0" firstDataRow="1" firstDataCol="1"/>
  <pivotFields>
    <pivotField name="Timestamp" dataField="1" compact="0" numFmtId="22" outline="0" multipleItemSelectionAllowed="1" showAll="0">
      <items>
        <item x="0"/>
        <item x="1"/>
        <item x="2"/>
        <item x="3"/>
        <item x="4"/>
        <item x="5"/>
        <item x="6"/>
        <item x="7"/>
        <item x="8"/>
        <item x="9"/>
        <item x="10"/>
        <item x="11"/>
        <item x="12"/>
        <item x="13"/>
        <item x="14"/>
        <item x="15"/>
        <item x="16"/>
        <item x="17"/>
        <item x="18"/>
        <item x="19"/>
        <item t="default"/>
      </items>
    </pivotField>
    <pivotField name="1. Di mana lokasi usaha anda?" compact="0" outline="0" multipleItemSelectionAllowed="1" showAll="0">
      <items>
        <item x="0"/>
        <item x="1"/>
        <item x="2"/>
        <item t="default"/>
      </items>
    </pivotField>
    <pivotField name="2. Sudah berapa lama usaha anda berjalan?" axis="axisRow" compact="0" outline="0" multipleItemSelectionAllowed="1" showAll="0" sortType="ascending">
      <items>
        <item x="1"/>
        <item x="2"/>
        <item x="0"/>
        <item t="default"/>
      </items>
    </pivotField>
    <pivotField name="3. Apa bentuk usaha anda?" compact="0" outline="0" multipleItemSelectionAllowed="1" showAll="0">
      <items>
        <item x="0"/>
        <item x="1"/>
        <item x="2"/>
        <item t="default"/>
      </items>
    </pivotField>
    <pivotField name="4. Apa jenis produk usaha anda?" compact="0" outline="0" multipleItemSelectionAllowed="1" showAll="0">
      <items>
        <item x="0"/>
        <item x="1"/>
        <item x="2"/>
        <item x="3"/>
        <item t="default"/>
      </items>
    </pivotField>
    <pivotField name="5. Bagaimana jangkauan konsumen usaha anda?" axis="axisCol" compact="0" outline="0" multipleItemSelectionAllowed="1" showAll="0" sortType="ascending">
      <items>
        <item x="1"/>
        <item x="2"/>
        <item x="0"/>
        <item t="default"/>
      </items>
    </pivotField>
    <pivotField name="6. Apa saja platform digital yang anda gunakan untuk memasarkan usaha anda? (boleh pilih lebih dari satu)" compact="0" outline="0" multipleItemSelectionAllowed="1" showAll="0">
      <items>
        <item x="0"/>
        <item x="1"/>
        <item x="2"/>
        <item x="3"/>
        <item t="default"/>
      </items>
    </pivotField>
    <pivotField name="7. Bagaimana metode pengiriman produk anda sebelum pandemi? (boleh pilih lebih dari satu)" compact="0" outline="0" multipleItemSelectionAllowed="1" showAll="0">
      <items>
        <item x="0"/>
        <item x="1"/>
        <item x="2"/>
        <item x="3"/>
        <item x="4"/>
        <item x="5"/>
        <item x="6"/>
        <item x="7"/>
        <item x="8"/>
        <item x="9"/>
        <item t="default"/>
      </items>
    </pivotField>
    <pivotField name="Konsumen Mengambil Sendiri" compact="0" outline="0" multipleItemSelectionAllowed="1" showAll="0">
      <items>
        <item x="0"/>
        <item x="1"/>
        <item t="default"/>
      </items>
    </pivotField>
    <pivotField name="Mengirim Langsung ke Konsumen" compact="0" outline="0" multipleItemSelectionAllowed="1" showAll="0">
      <items>
        <item x="0"/>
        <item x="1"/>
        <item t="default"/>
      </items>
    </pivotField>
    <pivotField name="Menggunakan Jasa Ojol" compact="0" outline="0" multipleItemSelectionAllowed="1" showAll="0">
      <items>
        <item x="0"/>
        <item x="1"/>
        <item t="default"/>
      </items>
    </pivotField>
    <pivotField name="Menggunakan Jasa Pengiriman Lain" compact="0" outline="0" multipleItemSelectionAllowed="1" showAll="0">
      <items>
        <item x="0"/>
        <item x="1"/>
        <item t="default"/>
      </items>
    </pivotField>
    <pivotField name="8. Bagaimana metode pengiriman produk anda selama PSBB dan masa transisi? (boleh pilih lebih dari satu)" compact="0" outline="0" multipleItemSelectionAllowed="1" showAll="0">
      <items>
        <item x="0"/>
        <item x="1"/>
        <item x="2"/>
        <item x="3"/>
        <item x="4"/>
        <item x="5"/>
        <item x="6"/>
        <item t="default"/>
      </items>
    </pivotField>
    <pivotField name="konsumen mengambil sendiri2" compact="0" outline="0" multipleItemSelectionAllowed="1" showAll="0">
      <items>
        <item x="0"/>
        <item x="1"/>
        <item t="default"/>
      </items>
    </pivotField>
    <pivotField name="mengirim langsung ke konsumen2" compact="0" outline="0" multipleItemSelectionAllowed="1" showAll="0">
      <items>
        <item x="0"/>
        <item x="1"/>
        <item t="default"/>
      </items>
    </pivotField>
    <pivotField name="menggunakan jasa ojol2" compact="0" outline="0" multipleItemSelectionAllowed="1" showAll="0">
      <items>
        <item x="0"/>
        <item x="1"/>
        <item t="default"/>
      </items>
    </pivotField>
    <pivotField name="menggunakan jasa pengiriman lain2" compact="0" outline="0" multipleItemSelectionAllowed="1" showAll="0">
      <items>
        <item x="0"/>
        <item x="1"/>
        <item t="default"/>
      </items>
    </pivotField>
    <pivotField name="9. Dari skala 1-5, seberapa penting jasa ojek online terhadap omset usaha anda SEBELUM pandemi?" compact="0" outline="0" multipleItemSelectionAllowed="1" showAll="0">
      <items>
        <item x="0"/>
        <item x="1"/>
        <item x="2"/>
        <item x="3"/>
        <item x="4"/>
        <item t="default"/>
      </items>
    </pivotField>
    <pivotField name="10. Dari skala 1-5, seberapa penting jasa ojek online terhadap omset usaha anda SELAMA PSBB dan masa transisi?" compact="0" outline="0" multipleItemSelectionAllowed="1" showAll="0">
      <items>
        <item x="0"/>
        <item x="1"/>
        <item x="2"/>
        <item t="default"/>
      </items>
    </pivotField>
    <pivotField name="11. Berapa besar jumlah penggunaan jasa ojek online untuk pengiriman produk anda sebelum pandemi? (sebelum Maret 2020)" compact="0" outline="0" multipleItemSelectionAllowed="1" showAll="0">
      <items>
        <item x="0"/>
        <item x="1"/>
        <item x="2"/>
        <item x="3"/>
        <item x="4"/>
        <item t="default"/>
      </items>
    </pivotField>
    <pivotField name="12. Berapa besar jumlah penggunaan jasa ojek online untuk pengiriman produk anda selama PSBB dan masa transisi? (Maret 2020 - sekarang)" compact="0" outline="0" multipleItemSelectionAllowed="1" showAll="0">
      <items>
        <item x="0"/>
        <item x="1"/>
        <item x="2"/>
        <item x="3"/>
        <item t="default"/>
      </items>
    </pivotField>
    <pivotField name="13. Dari skala 1-5, berapa tingkat kepercayaan anda terhadap jasa ojek online SEBELUM pandemi?" compact="0" outline="0" multipleItemSelectionAllowed="1" showAll="0">
      <items>
        <item x="0"/>
        <item x="1"/>
        <item x="2"/>
        <item t="default"/>
      </items>
    </pivotField>
    <pivotField name="14. Dari skala 1-5, berapa tingkat kepercayaan anda terhadap jasa ojek online SELAMA PSBB dan masa transisi?" compact="0" outline="0" multipleItemSelectionAllowed="1" showAll="0">
      <items>
        <item x="0"/>
        <item x="1"/>
        <item x="2"/>
        <item t="default"/>
      </items>
    </pivotField>
  </pivotFields>
  <rowFields>
    <field x="2"/>
  </rowFields>
  <colFields>
    <field x="5"/>
  </colFields>
  <dataFields>
    <dataField name="Usaha Rumahan" fld="0" subtotal="count" baseField="0"/>
  </dataFields>
</pivotTableDefinition>
</file>

<file path=xl/pivotTables/pivotTable4.xml><?xml version="1.0" encoding="utf-8"?>
<pivotTableDefinition xmlns="http://schemas.openxmlformats.org/spreadsheetml/2006/main" name="USAHA RUMAHAN 4" cacheId="0" dataCaption="" compact="0" compactData="0">
  <location ref="N11:O15" firstHeaderRow="0" firstDataRow="1" firstDataCol="0"/>
  <pivotFields>
    <pivotField name="Timestamp" dataField="1" compact="0" numFmtId="22" outline="0" multipleItemSelectionAllowed="1" showAll="0">
      <items>
        <item x="0"/>
        <item x="1"/>
        <item x="2"/>
        <item x="3"/>
        <item x="4"/>
        <item x="5"/>
        <item x="6"/>
        <item x="7"/>
        <item x="8"/>
        <item x="9"/>
        <item x="10"/>
        <item x="11"/>
        <item x="12"/>
        <item x="13"/>
        <item x="14"/>
        <item x="15"/>
        <item x="16"/>
        <item x="17"/>
        <item x="18"/>
        <item x="19"/>
        <item t="default"/>
      </items>
    </pivotField>
    <pivotField name="1. Di mana lokasi usaha anda?" compact="0" outline="0" multipleItemSelectionAllowed="1" showAll="0">
      <items>
        <item x="0"/>
        <item x="1"/>
        <item x="2"/>
        <item t="default"/>
      </items>
    </pivotField>
    <pivotField name="2. Sudah berapa lama usaha anda berjalan?" compact="0" outline="0" multipleItemSelectionAllowed="1" showAll="0">
      <items>
        <item x="0"/>
        <item x="1"/>
        <item x="2"/>
        <item t="default"/>
      </items>
    </pivotField>
    <pivotField name="3. Apa bentuk usaha anda?" compact="0" outline="0" multipleItemSelectionAllowed="1" showAll="0">
      <items>
        <item x="0"/>
        <item x="1"/>
        <item x="2"/>
        <item t="default"/>
      </items>
    </pivotField>
    <pivotField name="4. Apa jenis produk usaha anda?" compact="0" outline="0" multipleItemSelectionAllowed="1" showAll="0">
      <items>
        <item x="0"/>
        <item x="1"/>
        <item x="2"/>
        <item x="3"/>
        <item t="default"/>
      </items>
    </pivotField>
    <pivotField name="5. Bagaimana jangkauan konsumen usaha anda?" compact="0" outline="0" multipleItemSelectionAllowed="1" showAll="0">
      <items>
        <item x="0"/>
        <item x="1"/>
        <item x="2"/>
        <item t="default"/>
      </items>
    </pivotField>
    <pivotField name="6. Apa saja platform digital yang anda gunakan untuk memasarkan usaha anda? (boleh pilih lebih dari satu)" compact="0" outline="0" multipleItemSelectionAllowed="1" showAll="0">
      <items>
        <item x="0"/>
        <item x="1"/>
        <item x="2"/>
        <item x="3"/>
        <item t="default"/>
      </items>
    </pivotField>
    <pivotField name="7. Bagaimana metode pengiriman produk anda sebelum pandemi? (boleh pilih lebih dari satu)" compact="0" outline="0" multipleItemSelectionAllowed="1" showAll="0">
      <items>
        <item x="0"/>
        <item x="1"/>
        <item x="2"/>
        <item x="3"/>
        <item x="4"/>
        <item x="5"/>
        <item x="6"/>
        <item x="7"/>
        <item x="8"/>
        <item x="9"/>
        <item t="default"/>
      </items>
    </pivotField>
    <pivotField name="Konsumen Mengambil Sendiri" compact="0" outline="0" multipleItemSelectionAllowed="1" showAll="0">
      <items>
        <item x="0"/>
        <item x="1"/>
        <item t="default"/>
      </items>
    </pivotField>
    <pivotField name="Mengirim Langsung ke Konsumen" compact="0" outline="0" multipleItemSelectionAllowed="1" showAll="0">
      <items>
        <item x="0"/>
        <item x="1"/>
        <item t="default"/>
      </items>
    </pivotField>
    <pivotField name="Menggunakan Jasa Ojol" compact="0" outline="0" multipleItemSelectionAllowed="1" showAll="0">
      <items>
        <item x="0"/>
        <item x="1"/>
        <item t="default"/>
      </items>
    </pivotField>
    <pivotField name="Menggunakan Jasa Pengiriman Lain" compact="0" outline="0" multipleItemSelectionAllowed="1" showAll="0">
      <items>
        <item x="0"/>
        <item x="1"/>
        <item t="default"/>
      </items>
    </pivotField>
    <pivotField name="8. Bagaimana metode pengiriman produk anda selama PSBB dan masa transisi? (boleh pilih lebih dari satu)" compact="0" outline="0" multipleItemSelectionAllowed="1" showAll="0">
      <items>
        <item x="0"/>
        <item x="1"/>
        <item x="2"/>
        <item x="3"/>
        <item x="4"/>
        <item x="5"/>
        <item x="6"/>
        <item t="default"/>
      </items>
    </pivotField>
    <pivotField name="konsumen mengambil sendiri2" compact="0" outline="0" multipleItemSelectionAllowed="1" showAll="0">
      <items>
        <item x="0"/>
        <item x="1"/>
        <item t="default"/>
      </items>
    </pivotField>
    <pivotField name="mengirim langsung ke konsumen2" compact="0" outline="0" multipleItemSelectionAllowed="1" showAll="0">
      <items>
        <item x="0"/>
        <item x="1"/>
        <item t="default"/>
      </items>
    </pivotField>
    <pivotField name="menggunakan jasa ojol2" compact="0" outline="0" multipleItemSelectionAllowed="1" showAll="0">
      <items>
        <item x="0"/>
        <item x="1"/>
        <item t="default"/>
      </items>
    </pivotField>
    <pivotField name="menggunakan jasa pengiriman lain2" compact="0" outline="0" multipleItemSelectionAllowed="1" showAll="0">
      <items>
        <item x="0"/>
        <item x="1"/>
        <item t="default"/>
      </items>
    </pivotField>
    <pivotField name="9. Dari skala 1-5, seberapa penting jasa ojek online terhadap omset usaha anda SEBELUM pandemi?" compact="0" outline="0" multipleItemSelectionAllowed="1" showAll="0">
      <items>
        <item x="0"/>
        <item x="1"/>
        <item x="2"/>
        <item x="3"/>
        <item x="4"/>
        <item t="default"/>
      </items>
    </pivotField>
    <pivotField name="10. Dari skala 1-5, seberapa penting jasa ojek online terhadap omset usaha anda SELAMA PSBB dan masa transisi?" axis="axisRow" compact="0" outline="0" multipleItemSelectionAllowed="1" showAll="0" sortType="ascending">
      <items>
        <item x="2"/>
        <item x="0"/>
        <item x="1"/>
        <item t="default"/>
      </items>
    </pivotField>
    <pivotField name="11. Berapa besar jumlah penggunaan jasa ojek online untuk pengiriman produk anda sebelum pandemi? (sebelum Maret 2020)" compact="0" outline="0" multipleItemSelectionAllowed="1" showAll="0">
      <items>
        <item x="0"/>
        <item x="1"/>
        <item x="2"/>
        <item x="3"/>
        <item x="4"/>
        <item t="default"/>
      </items>
    </pivotField>
    <pivotField name="12. Berapa besar jumlah penggunaan jasa ojek online untuk pengiriman produk anda selama PSBB dan masa transisi? (Maret 2020 - sekarang)" compact="0" outline="0" multipleItemSelectionAllowed="1" showAll="0">
      <items>
        <item x="0"/>
        <item x="1"/>
        <item x="2"/>
        <item x="3"/>
        <item t="default"/>
      </items>
    </pivotField>
    <pivotField name="13. Dari skala 1-5, berapa tingkat kepercayaan anda terhadap jasa ojek online SEBELUM pandemi?" compact="0" outline="0" multipleItemSelectionAllowed="1" showAll="0">
      <items>
        <item x="0"/>
        <item x="1"/>
        <item x="2"/>
        <item t="default"/>
      </items>
    </pivotField>
    <pivotField name="14. Dari skala 1-5, berapa tingkat kepercayaan anda terhadap jasa ojek online SELAMA PSBB dan masa transisi?" compact="0" outline="0" multipleItemSelectionAllowed="1" showAll="0">
      <items>
        <item x="0"/>
        <item x="1"/>
        <item x="2"/>
        <item t="default"/>
      </items>
    </pivotField>
  </pivotFields>
  <rowFields>
    <field x="18"/>
  </rowFields>
  <dataFields>
    <dataField name="During Pandemic" fld="0" subtotal="count" baseField="0"/>
  </dataFields>
</pivotTableDefinition>
</file>

<file path=xl/pivotTables/pivotTable5.xml><?xml version="1.0" encoding="utf-8"?>
<pivotTableDefinition xmlns="http://schemas.openxmlformats.org/spreadsheetml/2006/main" name="USAHA RUMAHAN 5" cacheId="0" dataCaption="" compact="0" compactData="0">
  <location ref="A16:E21" firstHeaderRow="0" firstDataRow="1" firstDataCol="1"/>
  <pivotFields>
    <pivotField name="Timestamp" dataField="1" compact="0" numFmtId="22" outline="0" multipleItemSelectionAllowed="1" showAll="0">
      <items>
        <item x="0"/>
        <item x="1"/>
        <item x="2"/>
        <item x="3"/>
        <item x="4"/>
        <item x="5"/>
        <item x="6"/>
        <item x="7"/>
        <item x="8"/>
        <item x="9"/>
        <item x="10"/>
        <item x="11"/>
        <item x="12"/>
        <item x="13"/>
        <item x="14"/>
        <item x="15"/>
        <item x="16"/>
        <item x="17"/>
        <item x="18"/>
        <item x="19"/>
        <item t="default"/>
      </items>
    </pivotField>
    <pivotField name="1. Di mana lokasi usaha anda?" axis="axisCol" compact="0" outline="0" multipleItemSelectionAllowed="1" showAll="0" sortType="ascending">
      <items>
        <item x="0"/>
        <item x="1"/>
        <item x="2"/>
        <item t="default"/>
      </items>
    </pivotField>
    <pivotField name="2. Sudah berapa lama usaha anda berjalan?" axis="axisRow" compact="0" outline="0" multipleItemSelectionAllowed="1" showAll="0" sortType="ascending">
      <items>
        <item x="1"/>
        <item x="2"/>
        <item x="0"/>
        <item t="default"/>
      </items>
    </pivotField>
    <pivotField name="3. Apa bentuk usaha anda?" compact="0" outline="0" multipleItemSelectionAllowed="1" showAll="0">
      <items>
        <item x="0"/>
        <item x="1"/>
        <item x="2"/>
        <item t="default"/>
      </items>
    </pivotField>
    <pivotField name="4. Apa jenis produk usaha anda?" compact="0" outline="0" multipleItemSelectionAllowed="1" showAll="0">
      <items>
        <item x="0"/>
        <item x="1"/>
        <item x="2"/>
        <item x="3"/>
        <item t="default"/>
      </items>
    </pivotField>
    <pivotField name="5. Bagaimana jangkauan konsumen usaha anda?" compact="0" outline="0" multipleItemSelectionAllowed="1" showAll="0">
      <items>
        <item x="0"/>
        <item x="1"/>
        <item x="2"/>
        <item t="default"/>
      </items>
    </pivotField>
    <pivotField name="6. Apa saja platform digital yang anda gunakan untuk memasarkan usaha anda? (boleh pilih lebih dari satu)" compact="0" outline="0" multipleItemSelectionAllowed="1" showAll="0">
      <items>
        <item x="0"/>
        <item x="1"/>
        <item x="2"/>
        <item x="3"/>
        <item t="default"/>
      </items>
    </pivotField>
    <pivotField name="7. Bagaimana metode pengiriman produk anda sebelum pandemi? (boleh pilih lebih dari satu)" compact="0" outline="0" multipleItemSelectionAllowed="1" showAll="0">
      <items>
        <item x="0"/>
        <item x="1"/>
        <item x="2"/>
        <item x="3"/>
        <item x="4"/>
        <item x="5"/>
        <item x="6"/>
        <item x="7"/>
        <item x="8"/>
        <item x="9"/>
        <item t="default"/>
      </items>
    </pivotField>
    <pivotField name="Konsumen Mengambil Sendiri" compact="0" outline="0" multipleItemSelectionAllowed="1" showAll="0">
      <items>
        <item x="0"/>
        <item x="1"/>
        <item t="default"/>
      </items>
    </pivotField>
    <pivotField name="Mengirim Langsung ke Konsumen" compact="0" outline="0" multipleItemSelectionAllowed="1" showAll="0">
      <items>
        <item x="0"/>
        <item x="1"/>
        <item t="default"/>
      </items>
    </pivotField>
    <pivotField name="Menggunakan Jasa Ojol" compact="0" outline="0" multipleItemSelectionAllowed="1" showAll="0">
      <items>
        <item x="0"/>
        <item x="1"/>
        <item t="default"/>
      </items>
    </pivotField>
    <pivotField name="Menggunakan Jasa Pengiriman Lain" compact="0" outline="0" multipleItemSelectionAllowed="1" showAll="0">
      <items>
        <item x="0"/>
        <item x="1"/>
        <item t="default"/>
      </items>
    </pivotField>
    <pivotField name="8. Bagaimana metode pengiriman produk anda selama PSBB dan masa transisi? (boleh pilih lebih dari satu)" compact="0" outline="0" multipleItemSelectionAllowed="1" showAll="0">
      <items>
        <item x="0"/>
        <item x="1"/>
        <item x="2"/>
        <item x="3"/>
        <item x="4"/>
        <item x="5"/>
        <item x="6"/>
        <item t="default"/>
      </items>
    </pivotField>
    <pivotField name="konsumen mengambil sendiri2" compact="0" outline="0" multipleItemSelectionAllowed="1" showAll="0">
      <items>
        <item x="0"/>
        <item x="1"/>
        <item t="default"/>
      </items>
    </pivotField>
    <pivotField name="mengirim langsung ke konsumen2" compact="0" outline="0" multipleItemSelectionAllowed="1" showAll="0">
      <items>
        <item x="0"/>
        <item x="1"/>
        <item t="default"/>
      </items>
    </pivotField>
    <pivotField name="menggunakan jasa ojol2" compact="0" outline="0" multipleItemSelectionAllowed="1" showAll="0">
      <items>
        <item x="0"/>
        <item x="1"/>
        <item t="default"/>
      </items>
    </pivotField>
    <pivotField name="menggunakan jasa pengiriman lain2" compact="0" outline="0" multipleItemSelectionAllowed="1" showAll="0">
      <items>
        <item x="0"/>
        <item x="1"/>
        <item t="default"/>
      </items>
    </pivotField>
    <pivotField name="9. Dari skala 1-5, seberapa penting jasa ojek online terhadap omset usaha anda SEBELUM pandemi?" compact="0" outline="0" multipleItemSelectionAllowed="1" showAll="0">
      <items>
        <item x="0"/>
        <item x="1"/>
        <item x="2"/>
        <item x="3"/>
        <item x="4"/>
        <item t="default"/>
      </items>
    </pivotField>
    <pivotField name="10. Dari skala 1-5, seberapa penting jasa ojek online terhadap omset usaha anda SELAMA PSBB dan masa transisi?" compact="0" outline="0" multipleItemSelectionAllowed="1" showAll="0">
      <items>
        <item x="0"/>
        <item x="1"/>
        <item x="2"/>
        <item t="default"/>
      </items>
    </pivotField>
    <pivotField name="11. Berapa besar jumlah penggunaan jasa ojek online untuk pengiriman produk anda sebelum pandemi? (sebelum Maret 2020)" compact="0" outline="0" multipleItemSelectionAllowed="1" showAll="0">
      <items>
        <item x="0"/>
        <item x="1"/>
        <item x="2"/>
        <item x="3"/>
        <item x="4"/>
        <item t="default"/>
      </items>
    </pivotField>
    <pivotField name="12. Berapa besar jumlah penggunaan jasa ojek online untuk pengiriman produk anda selama PSBB dan masa transisi? (Maret 2020 - sekarang)" compact="0" outline="0" multipleItemSelectionAllowed="1" showAll="0">
      <items>
        <item x="0"/>
        <item x="1"/>
        <item x="2"/>
        <item x="3"/>
        <item t="default"/>
      </items>
    </pivotField>
    <pivotField name="13. Dari skala 1-5, berapa tingkat kepercayaan anda terhadap jasa ojek online SEBELUM pandemi?" compact="0" outline="0" multipleItemSelectionAllowed="1" showAll="0">
      <items>
        <item x="0"/>
        <item x="1"/>
        <item x="2"/>
        <item t="default"/>
      </items>
    </pivotField>
    <pivotField name="14. Dari skala 1-5, berapa tingkat kepercayaan anda terhadap jasa ojek online SELAMA PSBB dan masa transisi?" compact="0" outline="0" multipleItemSelectionAllowed="1" showAll="0">
      <items>
        <item x="0"/>
        <item x="1"/>
        <item x="2"/>
        <item t="default"/>
      </items>
    </pivotField>
  </pivotFields>
  <rowFields>
    <field x="2"/>
  </rowFields>
  <colFields>
    <field x="1"/>
  </colFields>
  <dataFields>
    <dataField name="Usaha Rumahan" fld="0" subtotal="count" baseField="0"/>
  </dataFields>
</pivotTableDefinition>
</file>

<file path=xl/pivotTables/pivotTable6.xml><?xml version="1.0" encoding="utf-8"?>
<pivotTableDefinition xmlns="http://schemas.openxmlformats.org/spreadsheetml/2006/main" name="USAHA RUMAHAN 6" cacheId="0" dataCaption="" compact="0" compactData="0">
  <location ref="G38:H44" firstHeaderRow="0" firstDataRow="1" firstDataCol="0"/>
  <pivotFields>
    <pivotField name="Timestamp" compact="0" numFmtId="22" outline="0" multipleItemSelectionAllowed="1" showAll="0">
      <items>
        <item x="0"/>
        <item x="1"/>
        <item x="2"/>
        <item x="3"/>
        <item x="4"/>
        <item x="5"/>
        <item x="6"/>
        <item x="7"/>
        <item x="8"/>
        <item x="9"/>
        <item x="10"/>
        <item x="11"/>
        <item x="12"/>
        <item x="13"/>
        <item x="14"/>
        <item x="15"/>
        <item x="16"/>
        <item x="17"/>
        <item x="18"/>
        <item x="19"/>
        <item t="default"/>
      </items>
    </pivotField>
    <pivotField name="1. Di mana lokasi usaha anda?" compact="0" outline="0" multipleItemSelectionAllowed="1" showAll="0">
      <items>
        <item x="0"/>
        <item x="1"/>
        <item x="2"/>
        <item t="default"/>
      </items>
    </pivotField>
    <pivotField name="2. Sudah berapa lama usaha anda berjalan?" compact="0" outline="0" multipleItemSelectionAllowed="1" showAll="0">
      <items>
        <item x="0"/>
        <item x="1"/>
        <item x="2"/>
        <item t="default"/>
      </items>
    </pivotField>
    <pivotField name="3. Apa bentuk usaha anda?" compact="0" outline="0" multipleItemSelectionAllowed="1" showAll="0">
      <items>
        <item x="0"/>
        <item x="1"/>
        <item x="2"/>
        <item t="default"/>
      </items>
    </pivotField>
    <pivotField name="4. Apa jenis produk usaha anda?" compact="0" outline="0" multipleItemSelectionAllowed="1" showAll="0">
      <items>
        <item x="0"/>
        <item x="1"/>
        <item x="2"/>
        <item x="3"/>
        <item t="default"/>
      </items>
    </pivotField>
    <pivotField name="5. Bagaimana jangkauan konsumen usaha anda?" compact="0" outline="0" multipleItemSelectionAllowed="1" showAll="0">
      <items>
        <item x="0"/>
        <item x="1"/>
        <item x="2"/>
        <item t="default"/>
      </items>
    </pivotField>
    <pivotField name="6. Apa saja platform digital yang anda gunakan untuk memasarkan usaha anda? (boleh pilih lebih dari satu)" compact="0" outline="0" multipleItemSelectionAllowed="1" showAll="0">
      <items>
        <item x="0"/>
        <item x="1"/>
        <item x="2"/>
        <item x="3"/>
        <item t="default"/>
      </items>
    </pivotField>
    <pivotField name="7. Bagaimana metode pengiriman produk anda sebelum pandemi? (boleh pilih lebih dari satu)" compact="0" outline="0" multipleItemSelectionAllowed="1" showAll="0">
      <items>
        <item x="0"/>
        <item x="1"/>
        <item x="2"/>
        <item x="3"/>
        <item x="4"/>
        <item x="5"/>
        <item x="6"/>
        <item x="7"/>
        <item x="8"/>
        <item x="9"/>
        <item t="default"/>
      </items>
    </pivotField>
    <pivotField name="Konsumen Mengambil Sendiri" compact="0" outline="0" multipleItemSelectionAllowed="1" showAll="0">
      <items>
        <item x="0"/>
        <item x="1"/>
        <item t="default"/>
      </items>
    </pivotField>
    <pivotField name="Mengirim Langsung ke Konsumen" compact="0" outline="0" multipleItemSelectionAllowed="1" showAll="0">
      <items>
        <item x="0"/>
        <item x="1"/>
        <item t="default"/>
      </items>
    </pivotField>
    <pivotField name="Menggunakan Jasa Ojol" compact="0" outline="0" multipleItemSelectionAllowed="1" showAll="0">
      <items>
        <item x="0"/>
        <item x="1"/>
        <item t="default"/>
      </items>
    </pivotField>
    <pivotField name="Menggunakan Jasa Pengiriman Lain" compact="0" outline="0" multipleItemSelectionAllowed="1" showAll="0">
      <items>
        <item x="0"/>
        <item x="1"/>
        <item t="default"/>
      </items>
    </pivotField>
    <pivotField name="8. Bagaimana metode pengiriman produk anda selama PSBB dan masa transisi? (boleh pilih lebih dari satu)" compact="0" outline="0" multipleItemSelectionAllowed="1" showAll="0">
      <items>
        <item x="0"/>
        <item x="1"/>
        <item x="2"/>
        <item x="3"/>
        <item x="4"/>
        <item x="5"/>
        <item x="6"/>
        <item t="default"/>
      </items>
    </pivotField>
    <pivotField name="konsumen mengambil sendiri2" compact="0" outline="0" multipleItemSelectionAllowed="1" showAll="0">
      <items>
        <item x="0"/>
        <item x="1"/>
        <item t="default"/>
      </items>
    </pivotField>
    <pivotField name="mengirim langsung ke konsumen2" compact="0" outline="0" multipleItemSelectionAllowed="1" showAll="0">
      <items>
        <item x="0"/>
        <item x="1"/>
        <item t="default"/>
      </items>
    </pivotField>
    <pivotField name="menggunakan jasa ojol2" compact="0" outline="0" multipleItemSelectionAllowed="1" showAll="0">
      <items>
        <item x="0"/>
        <item x="1"/>
        <item t="default"/>
      </items>
    </pivotField>
    <pivotField name="menggunakan jasa pengiriman lain2" compact="0" outline="0" multipleItemSelectionAllowed="1" showAll="0">
      <items>
        <item x="0"/>
        <item x="1"/>
        <item t="default"/>
      </items>
    </pivotField>
    <pivotField name="9. Dari skala 1-5, seberapa penting jasa ojek online terhadap omset usaha anda SEBELUM pandemi?" compact="0" outline="0" multipleItemSelectionAllowed="1" showAll="0">
      <items>
        <item x="0"/>
        <item x="1"/>
        <item x="2"/>
        <item x="3"/>
        <item x="4"/>
        <item t="default"/>
      </items>
    </pivotField>
    <pivotField name="10. Dari skala 1-5, seberapa penting jasa ojek online terhadap omset usaha anda SELAMA PSBB dan masa transisi?" compact="0" outline="0" multipleItemSelectionAllowed="1" showAll="0">
      <items>
        <item x="0"/>
        <item x="1"/>
        <item x="2"/>
        <item t="default"/>
      </items>
    </pivotField>
    <pivotField name="11. Berapa besar jumlah penggunaan jasa ojek online untuk pengiriman produk anda sebelum pandemi? (sebelum Maret 2020)" axis="axisRow" compact="0" outline="0" multipleItemSelectionAllowed="1" showAll="0" sortType="ascending">
      <items>
        <item x="4"/>
        <item x="2"/>
        <item x="0"/>
        <item x="3"/>
        <item x="1"/>
        <item t="default"/>
      </items>
    </pivotField>
    <pivotField name="12. Berapa besar jumlah penggunaan jasa ojek online untuk pengiriman produk anda selama PSBB dan masa transisi? (Maret 2020 - sekarang)" dataField="1" compact="0" outline="0" multipleItemSelectionAllowed="1" showAll="0">
      <items>
        <item x="0"/>
        <item x="1"/>
        <item x="2"/>
        <item x="3"/>
        <item t="default"/>
      </items>
    </pivotField>
    <pivotField name="13. Dari skala 1-5, berapa tingkat kepercayaan anda terhadap jasa ojek online SEBELUM pandemi?" compact="0" outline="0" multipleItemSelectionAllowed="1" showAll="0">
      <items>
        <item x="0"/>
        <item x="1"/>
        <item x="2"/>
        <item t="default"/>
      </items>
    </pivotField>
    <pivotField name="14. Dari skala 1-5, berapa tingkat kepercayaan anda terhadap jasa ojek online SELAMA PSBB dan masa transisi?" compact="0" outline="0" multipleItemSelectionAllowed="1" showAll="0">
      <items>
        <item x="0"/>
        <item x="1"/>
        <item x="2"/>
        <item t="default"/>
      </items>
    </pivotField>
  </pivotFields>
  <rowFields>
    <field x="19"/>
  </rowFields>
  <dataFields>
    <dataField name="Frequency - Before Pandemic" fld="20" subtotal="count" baseField="0"/>
  </dataFields>
</pivotTableDefinition>
</file>

<file path=xl/pivotTables/pivotTable7.xml><?xml version="1.0" encoding="utf-8"?>
<pivotTableDefinition xmlns="http://schemas.openxmlformats.org/spreadsheetml/2006/main" name="USAHA RUMAHAN 7" cacheId="0" dataCaption="" compact="0" compactData="0">
  <location ref="G47:H52" firstHeaderRow="0" firstDataRow="1" firstDataCol="0"/>
  <pivotFields>
    <pivotField name="Timestamp" compact="0" numFmtId="22" outline="0" multipleItemSelectionAllowed="1" showAll="0">
      <items>
        <item x="0"/>
        <item x="1"/>
        <item x="2"/>
        <item x="3"/>
        <item x="4"/>
        <item x="5"/>
        <item x="6"/>
        <item x="7"/>
        <item x="8"/>
        <item x="9"/>
        <item x="10"/>
        <item x="11"/>
        <item x="12"/>
        <item x="13"/>
        <item x="14"/>
        <item x="15"/>
        <item x="16"/>
        <item x="17"/>
        <item x="18"/>
        <item x="19"/>
        <item t="default"/>
      </items>
    </pivotField>
    <pivotField name="1. Di mana lokasi usaha anda?" compact="0" outline="0" multipleItemSelectionAllowed="1" showAll="0">
      <items>
        <item x="0"/>
        <item x="1"/>
        <item x="2"/>
        <item t="default"/>
      </items>
    </pivotField>
    <pivotField name="2. Sudah berapa lama usaha anda berjalan?" compact="0" outline="0" multipleItemSelectionAllowed="1" showAll="0">
      <items>
        <item x="0"/>
        <item x="1"/>
        <item x="2"/>
        <item t="default"/>
      </items>
    </pivotField>
    <pivotField name="3. Apa bentuk usaha anda?" compact="0" outline="0" multipleItemSelectionAllowed="1" showAll="0">
      <items>
        <item x="0"/>
        <item x="1"/>
        <item x="2"/>
        <item t="default"/>
      </items>
    </pivotField>
    <pivotField name="4. Apa jenis produk usaha anda?" compact="0" outline="0" multipleItemSelectionAllowed="1" showAll="0">
      <items>
        <item x="0"/>
        <item x="1"/>
        <item x="2"/>
        <item x="3"/>
        <item t="default"/>
      </items>
    </pivotField>
    <pivotField name="5. Bagaimana jangkauan konsumen usaha anda?" compact="0" outline="0" multipleItemSelectionAllowed="1" showAll="0">
      <items>
        <item x="0"/>
        <item x="1"/>
        <item x="2"/>
        <item t="default"/>
      </items>
    </pivotField>
    <pivotField name="6. Apa saja platform digital yang anda gunakan untuk memasarkan usaha anda? (boleh pilih lebih dari satu)" compact="0" outline="0" multipleItemSelectionAllowed="1" showAll="0">
      <items>
        <item x="0"/>
        <item x="1"/>
        <item x="2"/>
        <item x="3"/>
        <item t="default"/>
      </items>
    </pivotField>
    <pivotField name="7. Bagaimana metode pengiriman produk anda sebelum pandemi? (boleh pilih lebih dari satu)" compact="0" outline="0" multipleItemSelectionAllowed="1" showAll="0">
      <items>
        <item x="0"/>
        <item x="1"/>
        <item x="2"/>
        <item x="3"/>
        <item x="4"/>
        <item x="5"/>
        <item x="6"/>
        <item x="7"/>
        <item x="8"/>
        <item x="9"/>
        <item t="default"/>
      </items>
    </pivotField>
    <pivotField name="Konsumen Mengambil Sendiri" compact="0" outline="0" multipleItemSelectionAllowed="1" showAll="0">
      <items>
        <item x="0"/>
        <item x="1"/>
        <item t="default"/>
      </items>
    </pivotField>
    <pivotField name="Mengirim Langsung ke Konsumen" compact="0" outline="0" multipleItemSelectionAllowed="1" showAll="0">
      <items>
        <item x="0"/>
        <item x="1"/>
        <item t="default"/>
      </items>
    </pivotField>
    <pivotField name="Menggunakan Jasa Ojol" compact="0" outline="0" multipleItemSelectionAllowed="1" showAll="0">
      <items>
        <item x="0"/>
        <item x="1"/>
        <item t="default"/>
      </items>
    </pivotField>
    <pivotField name="Menggunakan Jasa Pengiriman Lain" compact="0" outline="0" multipleItemSelectionAllowed="1" showAll="0">
      <items>
        <item x="0"/>
        <item x="1"/>
        <item t="default"/>
      </items>
    </pivotField>
    <pivotField name="8. Bagaimana metode pengiriman produk anda selama PSBB dan masa transisi? (boleh pilih lebih dari satu)" compact="0" outline="0" multipleItemSelectionAllowed="1" showAll="0">
      <items>
        <item x="0"/>
        <item x="1"/>
        <item x="2"/>
        <item x="3"/>
        <item x="4"/>
        <item x="5"/>
        <item x="6"/>
        <item t="default"/>
      </items>
    </pivotField>
    <pivotField name="konsumen mengambil sendiri2" compact="0" outline="0" multipleItemSelectionAllowed="1" showAll="0">
      <items>
        <item x="0"/>
        <item x="1"/>
        <item t="default"/>
      </items>
    </pivotField>
    <pivotField name="mengirim langsung ke konsumen2" compact="0" outline="0" multipleItemSelectionAllowed="1" showAll="0">
      <items>
        <item x="0"/>
        <item x="1"/>
        <item t="default"/>
      </items>
    </pivotField>
    <pivotField name="menggunakan jasa ojol2" compact="0" outline="0" multipleItemSelectionAllowed="1" showAll="0">
      <items>
        <item x="0"/>
        <item x="1"/>
        <item t="default"/>
      </items>
    </pivotField>
    <pivotField name="menggunakan jasa pengiriman lain2" compact="0" outline="0" multipleItemSelectionAllowed="1" showAll="0">
      <items>
        <item x="0"/>
        <item x="1"/>
        <item t="default"/>
      </items>
    </pivotField>
    <pivotField name="9. Dari skala 1-5, seberapa penting jasa ojek online terhadap omset usaha anda SEBELUM pandemi?" compact="0" outline="0" multipleItemSelectionAllowed="1" showAll="0">
      <items>
        <item x="0"/>
        <item x="1"/>
        <item x="2"/>
        <item x="3"/>
        <item x="4"/>
        <item t="default"/>
      </items>
    </pivotField>
    <pivotField name="10. Dari skala 1-5, seberapa penting jasa ojek online terhadap omset usaha anda SELAMA PSBB dan masa transisi?" compact="0" outline="0" multipleItemSelectionAllowed="1" showAll="0">
      <items>
        <item x="0"/>
        <item x="1"/>
        <item x="2"/>
        <item t="default"/>
      </items>
    </pivotField>
    <pivotField name="11. Berapa besar jumlah penggunaan jasa ojek online untuk pengiriman produk anda sebelum pandemi? (sebelum Maret 2020)" dataField="1" compact="0" outline="0" multipleItemSelectionAllowed="1" showAll="0">
      <items>
        <item x="0"/>
        <item x="1"/>
        <item x="2"/>
        <item x="3"/>
        <item x="4"/>
        <item t="default"/>
      </items>
    </pivotField>
    <pivotField name="12. Berapa besar jumlah penggunaan jasa ojek online untuk pengiriman produk anda selama PSBB dan masa transisi? (Maret 2020 - sekarang)" axis="axisRow" compact="0" outline="0" multipleItemSelectionAllowed="1" showAll="0" sortType="ascending">
      <items>
        <item x="1"/>
        <item x="2"/>
        <item x="0"/>
        <item x="3"/>
        <item t="default"/>
      </items>
    </pivotField>
    <pivotField name="13. Dari skala 1-5, berapa tingkat kepercayaan anda terhadap jasa ojek online SEBELUM pandemi?" compact="0" outline="0" multipleItemSelectionAllowed="1" showAll="0">
      <items>
        <item x="0"/>
        <item x="1"/>
        <item x="2"/>
        <item t="default"/>
      </items>
    </pivotField>
    <pivotField name="14. Dari skala 1-5, berapa tingkat kepercayaan anda terhadap jasa ojek online SELAMA PSBB dan masa transisi?" compact="0" outline="0" multipleItemSelectionAllowed="1" showAll="0">
      <items>
        <item x="0"/>
        <item x="1"/>
        <item x="2"/>
        <item t="default"/>
      </items>
    </pivotField>
  </pivotFields>
  <rowFields>
    <field x="20"/>
  </rowFields>
  <dataFields>
    <dataField name="Frequency - During Pandemic" fld="19" subtotal="count" baseField="0"/>
  </dataFields>
</pivotTableDefinition>
</file>

<file path=xl/pivotTables/pivotTable8.xml><?xml version="1.0" encoding="utf-8"?>
<pivotTableDefinition xmlns="http://schemas.openxmlformats.org/spreadsheetml/2006/main" name="SOPIR OJOL" cacheId="1" dataCaption="" compact="0" compactData="0">
  <location ref="A3:B7" firstHeaderRow="0" firstDataRow="1" firstDataCol="0"/>
  <pivotFields>
    <pivotField name="Timestamp" compact="0" numFmtId="164"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t="default"/>
      </items>
    </pivotField>
    <pivotField name="1. Rata-rata pendapatan per hari SEBELUM pandemi?" axis="axisRow" compact="0" outline="0" multipleItemSelectionAllowed="1" showAll="0" sortType="ascending">
      <items>
        <item x="0"/>
        <item x="2"/>
        <item x="1"/>
        <item t="default"/>
      </items>
    </pivotField>
    <pivotField name="2. Rata-rata pendapatan per hari selama MARET-MEI" dataField="1" compact="0" outline="0" multipleItemSelectionAllowed="1" showAll="0">
      <items>
        <item x="0"/>
        <item x="1"/>
        <item x="2"/>
        <item t="default"/>
      </items>
    </pivotField>
    <pivotField name="3. Rata-rata pendapatan per hari sejak bulan JUNI - sekarang" compact="0" outline="0" multipleItemSelectionAllowed="1" showAll="0">
      <items>
        <item x="0"/>
        <item x="1"/>
        <item x="2"/>
        <item x="3"/>
        <item x="4"/>
        <item t="default"/>
      </items>
    </pivotField>
    <pivotField name="4. Sebagian besar pendapatan harian SEBELUM pandemi berasal dari?" compact="0" outline="0" multipleItemSelectionAllowed="1" showAll="0">
      <items>
        <item x="0"/>
        <item x="1"/>
        <item x="2"/>
        <item x="3"/>
        <item t="default"/>
      </items>
    </pivotField>
    <pivotField name="5. Sebagian besar pendapatan harian bulan MARET-MEI berasal dari?" compact="0" outline="0" multipleItemSelectionAllowed="1" showAll="0">
      <items>
        <item x="0"/>
        <item x="1"/>
        <item x="2"/>
        <item x="3"/>
        <item t="default"/>
      </items>
    </pivotField>
    <pivotField name="6. Sebagian besar pendapatan harian bulan JUNI-sekarang berasal dari?" compact="0" outline="0" multipleItemSelectionAllowed="1" showAll="0">
      <items>
        <item x="0"/>
        <item x="1"/>
        <item x="2"/>
        <item t="default"/>
      </items>
    </pivotField>
    <pivotField name="7. Bagaimana pengeluaran selama PSBB?" compact="0" outline="0" multipleItemSelectionAllowed="1" showAll="0">
      <items>
        <item x="0"/>
        <item x="1"/>
        <item x="2"/>
        <item x="3"/>
        <item t="default"/>
      </items>
    </pivotField>
    <pivotField name="8. Apa yang dilakukan saat PSBB?" compact="0" outline="0" multipleItemSelectionAllowed="1" showAll="0">
      <items>
        <item x="0"/>
        <item x="1"/>
        <item x="2"/>
        <item x="3"/>
        <item t="default"/>
      </items>
    </pivotField>
    <pivotField name="9. Bagaimana pengeluaran saat ini?" compact="0" outline="0" multipleItemSelectionAllowed="1" showAll="0">
      <items>
        <item x="0"/>
        <item x="1"/>
        <item x="2"/>
        <item x="3"/>
        <item t="default"/>
      </items>
    </pivotField>
    <pivotField name="10. Apa yang akan dilakukan selanjutnya?" compact="0" outline="0" multipleItemSelectionAllowed="1" showAll="0">
      <items>
        <item x="0"/>
        <item x="1"/>
        <item x="2"/>
        <item t="default"/>
      </items>
    </pivotField>
  </pivotFields>
  <rowFields>
    <field x="1"/>
  </rowFields>
  <dataFields>
    <dataField name="Rata-rata pendapatan per hari SEBELUM pandemi" fld="2" subtotal="count" baseField="0"/>
  </dataFields>
</pivotTableDefinition>
</file>

<file path=xl/pivotTables/pivotTable9.xml><?xml version="1.0" encoding="utf-8"?>
<pivotTableDefinition xmlns="http://schemas.openxmlformats.org/spreadsheetml/2006/main" name="SOPIR OJOL 2" cacheId="1" dataCaption="" compact="0" compactData="0">
  <location ref="A10:B14" firstHeaderRow="0" firstDataRow="1" firstDataCol="0"/>
  <pivotFields>
    <pivotField name="Timestamp" compact="0" numFmtId="164"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t="default"/>
      </items>
    </pivotField>
    <pivotField name="1. Rata-rata pendapatan per hari SEBELUM pandemi?" dataField="1" compact="0" outline="0" multipleItemSelectionAllowed="1" showAll="0">
      <items>
        <item x="0"/>
        <item x="1"/>
        <item x="2"/>
        <item t="default"/>
      </items>
    </pivotField>
    <pivotField name="2. Rata-rata pendapatan per hari selama MARET-MEI" axis="axisRow" compact="0" outline="0" multipleItemSelectionAllowed="1" showAll="0" sortType="ascending">
      <items>
        <item x="2"/>
        <item x="0"/>
        <item x="1"/>
        <item t="default"/>
      </items>
    </pivotField>
    <pivotField name="3. Rata-rata pendapatan per hari sejak bulan JUNI - sekarang" compact="0" outline="0" multipleItemSelectionAllowed="1" showAll="0">
      <items>
        <item x="0"/>
        <item x="1"/>
        <item x="2"/>
        <item x="3"/>
        <item x="4"/>
        <item t="default"/>
      </items>
    </pivotField>
    <pivotField name="4. Sebagian besar pendapatan harian SEBELUM pandemi berasal dari?" compact="0" outline="0" multipleItemSelectionAllowed="1" showAll="0">
      <items>
        <item x="0"/>
        <item x="1"/>
        <item x="2"/>
        <item x="3"/>
        <item t="default"/>
      </items>
    </pivotField>
    <pivotField name="5. Sebagian besar pendapatan harian bulan MARET-MEI berasal dari?" compact="0" outline="0" multipleItemSelectionAllowed="1" showAll="0">
      <items>
        <item x="0"/>
        <item x="1"/>
        <item x="2"/>
        <item x="3"/>
        <item t="default"/>
      </items>
    </pivotField>
    <pivotField name="6. Sebagian besar pendapatan harian bulan JUNI-sekarang berasal dari?" compact="0" outline="0" multipleItemSelectionAllowed="1" showAll="0">
      <items>
        <item x="0"/>
        <item x="1"/>
        <item x="2"/>
        <item t="default"/>
      </items>
    </pivotField>
    <pivotField name="7. Bagaimana pengeluaran selama PSBB?" compact="0" outline="0" multipleItemSelectionAllowed="1" showAll="0">
      <items>
        <item x="0"/>
        <item x="1"/>
        <item x="2"/>
        <item x="3"/>
        <item t="default"/>
      </items>
    </pivotField>
    <pivotField name="8. Apa yang dilakukan saat PSBB?" compact="0" outline="0" multipleItemSelectionAllowed="1" showAll="0">
      <items>
        <item x="0"/>
        <item x="1"/>
        <item x="2"/>
        <item x="3"/>
        <item t="default"/>
      </items>
    </pivotField>
    <pivotField name="9. Bagaimana pengeluaran saat ini?" compact="0" outline="0" multipleItemSelectionAllowed="1" showAll="0">
      <items>
        <item x="0"/>
        <item x="1"/>
        <item x="2"/>
        <item x="3"/>
        <item t="default"/>
      </items>
    </pivotField>
    <pivotField name="10. Apa yang akan dilakukan selanjutnya?" compact="0" outline="0" multipleItemSelectionAllowed="1" showAll="0">
      <items>
        <item x="0"/>
        <item x="1"/>
        <item x="2"/>
        <item t="default"/>
      </items>
    </pivotField>
  </pivotFields>
  <rowFields>
    <field x="2"/>
  </rowFields>
  <dataFields>
    <dataField name="Rata-rata pendapatan per hari selama PSBB" fld="1" subtotal="count" baseField="0"/>
  </dataFields>
</pivotTableDefinition>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 Id="rId2" Type="http://schemas.openxmlformats.org/officeDocument/2006/relationships/pivotTable" Target="../pivotTables/pivotTable2.xml"/><Relationship Id="rId3" Type="http://schemas.openxmlformats.org/officeDocument/2006/relationships/pivotTable" Target="../pivotTables/pivotTable3.xml"/><Relationship Id="rId4" Type="http://schemas.openxmlformats.org/officeDocument/2006/relationships/pivotTable" Target="../pivotTables/pivotTable4.xml"/><Relationship Id="rId5" Type="http://schemas.openxmlformats.org/officeDocument/2006/relationships/pivotTable" Target="../pivotTables/pivotTable5.xml"/><Relationship Id="rId6" Type="http://schemas.openxmlformats.org/officeDocument/2006/relationships/pivotTable" Target="../pivotTables/pivotTable6.xml"/><Relationship Id="rId7" Type="http://schemas.openxmlformats.org/officeDocument/2006/relationships/pivotTable" Target="../pivotTables/pivotTable7.xml"/><Relationship Id="rId8"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1" Type="http://schemas.openxmlformats.org/officeDocument/2006/relationships/pivotTable" Target="../pivotTables/pivotTable18.xml"/><Relationship Id="rId10" Type="http://schemas.openxmlformats.org/officeDocument/2006/relationships/pivotTable" Target="../pivotTables/pivotTable17.xml"/><Relationship Id="rId13" Type="http://schemas.openxmlformats.org/officeDocument/2006/relationships/pivotTable" Target="../pivotTables/pivotTable20.xml"/><Relationship Id="rId12" Type="http://schemas.openxmlformats.org/officeDocument/2006/relationships/pivotTable" Target="../pivotTables/pivotTable19.xml"/><Relationship Id="rId1" Type="http://schemas.openxmlformats.org/officeDocument/2006/relationships/pivotTable" Target="../pivotTables/pivotTable8.xml"/><Relationship Id="rId2" Type="http://schemas.openxmlformats.org/officeDocument/2006/relationships/pivotTable" Target="../pivotTables/pivotTable9.xml"/><Relationship Id="rId3" Type="http://schemas.openxmlformats.org/officeDocument/2006/relationships/pivotTable" Target="../pivotTables/pivotTable10.xml"/><Relationship Id="rId4" Type="http://schemas.openxmlformats.org/officeDocument/2006/relationships/pivotTable" Target="../pivotTables/pivotTable11.xml"/><Relationship Id="rId9" Type="http://schemas.openxmlformats.org/officeDocument/2006/relationships/pivotTable" Target="../pivotTables/pivotTable16.xml"/><Relationship Id="rId15" Type="http://schemas.openxmlformats.org/officeDocument/2006/relationships/pivotTable" Target="../pivotTables/pivotTable22.xml"/><Relationship Id="rId14" Type="http://schemas.openxmlformats.org/officeDocument/2006/relationships/pivotTable" Target="../pivotTables/pivotTable21.xml"/><Relationship Id="rId16" Type="http://schemas.openxmlformats.org/officeDocument/2006/relationships/drawing" Target="../drawings/drawing6.xml"/><Relationship Id="rId5" Type="http://schemas.openxmlformats.org/officeDocument/2006/relationships/pivotTable" Target="../pivotTables/pivotTable12.xml"/><Relationship Id="rId6" Type="http://schemas.openxmlformats.org/officeDocument/2006/relationships/pivotTable" Target="../pivotTables/pivotTable13.xml"/><Relationship Id="rId7" Type="http://schemas.openxmlformats.org/officeDocument/2006/relationships/pivotTable" Target="../pivotTables/pivotTable14.xml"/><Relationship Id="rId8" Type="http://schemas.openxmlformats.org/officeDocument/2006/relationships/pivotTable" Target="../pivotTables/pivotTable1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1" width="18.75"/>
  </cols>
  <sheetData>
    <row r="1" ht="15.75" customHeight="1">
      <c r="A1" s="1" t="s">
        <v>0</v>
      </c>
      <c r="B1" s="1" t="s">
        <v>1</v>
      </c>
      <c r="C1" s="1" t="s">
        <v>2</v>
      </c>
      <c r="D1" s="1" t="s">
        <v>3</v>
      </c>
      <c r="E1" s="1" t="s">
        <v>4</v>
      </c>
      <c r="F1" s="1" t="s">
        <v>5</v>
      </c>
      <c r="G1" s="1" t="s">
        <v>6</v>
      </c>
      <c r="H1" s="1" t="s">
        <v>7</v>
      </c>
      <c r="I1" s="1" t="s">
        <v>8</v>
      </c>
      <c r="J1" s="1" t="s">
        <v>9</v>
      </c>
      <c r="K1" s="1" t="s">
        <v>10</v>
      </c>
    </row>
    <row r="2" ht="15.75" customHeight="1">
      <c r="A2" s="2">
        <v>44039.897100925926</v>
      </c>
      <c r="B2" s="1" t="s">
        <v>11</v>
      </c>
      <c r="C2" s="1" t="s">
        <v>12</v>
      </c>
      <c r="E2" s="1" t="s">
        <v>13</v>
      </c>
      <c r="F2" s="1" t="s">
        <v>14</v>
      </c>
      <c r="G2" s="1" t="s">
        <v>13</v>
      </c>
      <c r="H2" s="1" t="s">
        <v>15</v>
      </c>
      <c r="I2" s="1" t="s">
        <v>16</v>
      </c>
      <c r="J2" s="1" t="s">
        <v>15</v>
      </c>
      <c r="K2" s="1" t="s">
        <v>16</v>
      </c>
    </row>
    <row r="3" ht="15.75" customHeight="1">
      <c r="A3" s="2">
        <v>44039.897789282404</v>
      </c>
      <c r="B3" s="1" t="s">
        <v>17</v>
      </c>
      <c r="C3" s="1" t="s">
        <v>17</v>
      </c>
      <c r="D3" s="1" t="s">
        <v>12</v>
      </c>
      <c r="E3" s="1" t="s">
        <v>14</v>
      </c>
      <c r="F3" s="1" t="s">
        <v>14</v>
      </c>
      <c r="G3" s="1" t="s">
        <v>18</v>
      </c>
      <c r="H3" s="1" t="s">
        <v>19</v>
      </c>
      <c r="I3" s="1" t="s">
        <v>20</v>
      </c>
      <c r="J3" s="1" t="s">
        <v>19</v>
      </c>
      <c r="K3" s="1" t="s">
        <v>16</v>
      </c>
    </row>
    <row r="4" ht="15.75" customHeight="1">
      <c r="A4" s="2">
        <v>44040.51267164352</v>
      </c>
      <c r="B4" s="1" t="s">
        <v>21</v>
      </c>
      <c r="C4" s="1" t="s">
        <v>12</v>
      </c>
      <c r="D4" s="1" t="s">
        <v>11</v>
      </c>
      <c r="E4" s="1" t="s">
        <v>18</v>
      </c>
      <c r="F4" s="1" t="s">
        <v>13</v>
      </c>
      <c r="G4" s="1" t="s">
        <v>13</v>
      </c>
      <c r="H4" s="1" t="s">
        <v>22</v>
      </c>
      <c r="I4" s="1" t="s">
        <v>16</v>
      </c>
      <c r="J4" s="1" t="s">
        <v>23</v>
      </c>
      <c r="K4" s="1" t="s">
        <v>16</v>
      </c>
    </row>
    <row r="5" ht="15.75" customHeight="1">
      <c r="A5" s="2">
        <v>44040.51509991898</v>
      </c>
      <c r="B5" s="1" t="s">
        <v>21</v>
      </c>
      <c r="C5" s="1" t="s">
        <v>12</v>
      </c>
      <c r="D5" s="1" t="s">
        <v>17</v>
      </c>
      <c r="E5" s="1" t="s">
        <v>18</v>
      </c>
      <c r="F5" s="1" t="s">
        <v>13</v>
      </c>
      <c r="G5" s="1" t="s">
        <v>18</v>
      </c>
      <c r="H5" s="1" t="s">
        <v>15</v>
      </c>
      <c r="I5" s="1" t="s">
        <v>20</v>
      </c>
      <c r="J5" s="3" t="s">
        <v>22</v>
      </c>
      <c r="K5" s="1" t="s">
        <v>24</v>
      </c>
    </row>
    <row r="6" ht="15.75" customHeight="1">
      <c r="A6" s="2">
        <v>44040.51583451389</v>
      </c>
      <c r="B6" s="1" t="s">
        <v>21</v>
      </c>
      <c r="C6" s="1" t="s">
        <v>12</v>
      </c>
      <c r="D6" s="1" t="s">
        <v>12</v>
      </c>
      <c r="E6" s="1" t="s">
        <v>18</v>
      </c>
      <c r="F6" s="1" t="s">
        <v>13</v>
      </c>
      <c r="G6" s="1" t="s">
        <v>18</v>
      </c>
      <c r="H6" s="1" t="s">
        <v>23</v>
      </c>
      <c r="I6" s="1" t="s">
        <v>20</v>
      </c>
      <c r="J6" s="3" t="s">
        <v>22</v>
      </c>
      <c r="K6" s="1" t="s">
        <v>24</v>
      </c>
    </row>
    <row r="7" ht="15.75" customHeight="1">
      <c r="A7" s="2">
        <v>44040.52985431713</v>
      </c>
      <c r="B7" s="1" t="s">
        <v>21</v>
      </c>
      <c r="C7" s="1" t="s">
        <v>11</v>
      </c>
      <c r="D7" s="1" t="s">
        <v>12</v>
      </c>
      <c r="E7" s="1" t="s">
        <v>18</v>
      </c>
      <c r="F7" s="1" t="s">
        <v>13</v>
      </c>
      <c r="G7" s="1" t="s">
        <v>18</v>
      </c>
      <c r="H7" s="1" t="s">
        <v>23</v>
      </c>
      <c r="I7" s="1" t="s">
        <v>20</v>
      </c>
      <c r="J7" s="3" t="s">
        <v>22</v>
      </c>
      <c r="K7" s="1" t="s">
        <v>24</v>
      </c>
    </row>
    <row r="8" ht="15.75" customHeight="1">
      <c r="A8" s="2">
        <v>44040.53278521991</v>
      </c>
      <c r="B8" s="1" t="s">
        <v>21</v>
      </c>
      <c r="C8" s="1" t="s">
        <v>11</v>
      </c>
      <c r="D8" s="1" t="s">
        <v>17</v>
      </c>
      <c r="E8" s="1" t="s">
        <v>18</v>
      </c>
      <c r="F8" s="1" t="s">
        <v>25</v>
      </c>
      <c r="G8" s="1" t="s">
        <v>18</v>
      </c>
      <c r="H8" s="1" t="s">
        <v>22</v>
      </c>
      <c r="I8" s="1" t="s">
        <v>24</v>
      </c>
      <c r="J8" s="3" t="s">
        <v>22</v>
      </c>
      <c r="K8" s="1" t="s">
        <v>24</v>
      </c>
    </row>
    <row r="9" ht="15.75" customHeight="1">
      <c r="A9" s="2">
        <v>44040.54215814815</v>
      </c>
      <c r="B9" s="1" t="s">
        <v>21</v>
      </c>
      <c r="C9" s="1" t="s">
        <v>11</v>
      </c>
      <c r="D9" s="1" t="s">
        <v>21</v>
      </c>
      <c r="E9" s="1" t="s">
        <v>18</v>
      </c>
      <c r="F9" s="1" t="s">
        <v>13</v>
      </c>
      <c r="G9" s="1" t="s">
        <v>18</v>
      </c>
      <c r="H9" s="1" t="s">
        <v>22</v>
      </c>
      <c r="I9" s="1" t="s">
        <v>16</v>
      </c>
      <c r="J9" s="3" t="s">
        <v>22</v>
      </c>
      <c r="K9" s="1" t="s">
        <v>24</v>
      </c>
    </row>
    <row r="10" ht="15.75" customHeight="1">
      <c r="A10" s="2">
        <v>44040.542246261575</v>
      </c>
      <c r="B10" s="1" t="s">
        <v>21</v>
      </c>
      <c r="C10" s="1" t="s">
        <v>11</v>
      </c>
      <c r="D10" s="1" t="s">
        <v>21</v>
      </c>
      <c r="E10" s="1" t="s">
        <v>18</v>
      </c>
      <c r="F10" s="1" t="s">
        <v>13</v>
      </c>
      <c r="G10" s="1" t="s">
        <v>18</v>
      </c>
      <c r="H10" s="1" t="s">
        <v>22</v>
      </c>
      <c r="I10" s="1" t="s">
        <v>16</v>
      </c>
      <c r="J10" s="3" t="s">
        <v>22</v>
      </c>
      <c r="K10" s="1" t="s">
        <v>24</v>
      </c>
    </row>
    <row r="11" ht="15.75" customHeight="1">
      <c r="A11" s="2">
        <v>44040.54596527778</v>
      </c>
      <c r="B11" s="1" t="s">
        <v>21</v>
      </c>
      <c r="C11" s="1" t="s">
        <v>11</v>
      </c>
      <c r="D11" s="1" t="s">
        <v>21</v>
      </c>
      <c r="E11" s="1" t="s">
        <v>18</v>
      </c>
      <c r="F11" s="1" t="s">
        <v>25</v>
      </c>
      <c r="G11" s="1" t="s">
        <v>18</v>
      </c>
      <c r="H11" s="1" t="s">
        <v>23</v>
      </c>
      <c r="I11" s="1" t="s">
        <v>26</v>
      </c>
      <c r="J11" s="1" t="s">
        <v>23</v>
      </c>
      <c r="K11" s="1" t="s">
        <v>24</v>
      </c>
    </row>
    <row r="12" ht="15.75" customHeight="1">
      <c r="A12" s="2">
        <v>44040.56306868055</v>
      </c>
      <c r="B12" s="1" t="s">
        <v>21</v>
      </c>
      <c r="C12" s="1" t="s">
        <v>11</v>
      </c>
      <c r="D12" s="1" t="s">
        <v>17</v>
      </c>
      <c r="E12" s="1" t="s">
        <v>18</v>
      </c>
      <c r="F12" s="1" t="s">
        <v>13</v>
      </c>
      <c r="G12" s="1" t="s">
        <v>18</v>
      </c>
      <c r="H12" s="1" t="s">
        <v>22</v>
      </c>
      <c r="I12" s="1" t="s">
        <v>24</v>
      </c>
      <c r="J12" s="1" t="s">
        <v>15</v>
      </c>
      <c r="K12" s="1" t="s">
        <v>24</v>
      </c>
    </row>
    <row r="13" ht="15.75" customHeight="1">
      <c r="A13" s="2">
        <v>44040.564506759256</v>
      </c>
      <c r="B13" s="1" t="s">
        <v>21</v>
      </c>
      <c r="C13" s="1" t="s">
        <v>11</v>
      </c>
      <c r="D13" s="1" t="s">
        <v>17</v>
      </c>
      <c r="E13" s="1" t="s">
        <v>18</v>
      </c>
      <c r="F13" s="1" t="s">
        <v>27</v>
      </c>
      <c r="G13" s="1" t="s">
        <v>18</v>
      </c>
      <c r="H13" s="1" t="s">
        <v>22</v>
      </c>
      <c r="I13" s="1" t="s">
        <v>20</v>
      </c>
      <c r="J13" s="3" t="s">
        <v>22</v>
      </c>
      <c r="K13" s="1" t="s">
        <v>24</v>
      </c>
    </row>
    <row r="14" ht="15.75" customHeight="1">
      <c r="A14" s="2">
        <v>44040.56528041667</v>
      </c>
      <c r="B14" s="1" t="s">
        <v>21</v>
      </c>
      <c r="C14" s="1" t="s">
        <v>11</v>
      </c>
      <c r="D14" s="1" t="s">
        <v>12</v>
      </c>
      <c r="E14" s="1" t="s">
        <v>18</v>
      </c>
      <c r="F14" s="1" t="s">
        <v>13</v>
      </c>
      <c r="G14" s="1" t="s">
        <v>18</v>
      </c>
      <c r="H14" s="1" t="s">
        <v>23</v>
      </c>
      <c r="I14" s="1" t="s">
        <v>20</v>
      </c>
      <c r="J14" s="1" t="s">
        <v>23</v>
      </c>
      <c r="K14" s="1" t="s">
        <v>20</v>
      </c>
    </row>
    <row r="15" ht="15.75" customHeight="1">
      <c r="A15" s="2">
        <v>44040.56856475695</v>
      </c>
      <c r="B15" s="1" t="s">
        <v>21</v>
      </c>
      <c r="C15" s="1" t="s">
        <v>11</v>
      </c>
      <c r="D15" s="1" t="s">
        <v>11</v>
      </c>
      <c r="E15" s="1" t="s">
        <v>18</v>
      </c>
      <c r="F15" s="3" t="s">
        <v>27</v>
      </c>
      <c r="G15" s="1" t="s">
        <v>18</v>
      </c>
      <c r="H15" s="1" t="s">
        <v>22</v>
      </c>
      <c r="I15" s="1" t="s">
        <v>24</v>
      </c>
      <c r="J15" s="3" t="s">
        <v>22</v>
      </c>
      <c r="K15" s="1" t="s">
        <v>24</v>
      </c>
    </row>
    <row r="16" ht="15.75" customHeight="1">
      <c r="A16" s="2">
        <v>44040.56924689814</v>
      </c>
      <c r="B16" s="1" t="s">
        <v>21</v>
      </c>
      <c r="C16" s="1" t="s">
        <v>11</v>
      </c>
      <c r="D16" s="1" t="s">
        <v>17</v>
      </c>
      <c r="E16" s="1" t="s">
        <v>18</v>
      </c>
      <c r="F16" s="1" t="s">
        <v>25</v>
      </c>
      <c r="G16" s="1" t="s">
        <v>18</v>
      </c>
      <c r="H16" s="1" t="s">
        <v>19</v>
      </c>
      <c r="I16" s="1" t="s">
        <v>26</v>
      </c>
      <c r="J16" s="1" t="s">
        <v>15</v>
      </c>
      <c r="K16" s="1" t="s">
        <v>24</v>
      </c>
    </row>
    <row r="17" ht="15.75" customHeight="1">
      <c r="A17" s="2">
        <v>44040.57032863426</v>
      </c>
      <c r="B17" s="1" t="s">
        <v>21</v>
      </c>
      <c r="C17" s="1" t="s">
        <v>11</v>
      </c>
      <c r="D17" s="1" t="s">
        <v>12</v>
      </c>
      <c r="E17" s="1" t="s">
        <v>18</v>
      </c>
      <c r="F17" s="1" t="s">
        <v>14</v>
      </c>
      <c r="G17" s="1" t="s">
        <v>18</v>
      </c>
      <c r="H17" s="1" t="s">
        <v>19</v>
      </c>
      <c r="I17" s="1" t="s">
        <v>24</v>
      </c>
      <c r="J17" s="1" t="s">
        <v>15</v>
      </c>
      <c r="K17" s="1" t="s">
        <v>24</v>
      </c>
    </row>
    <row r="18" ht="15.75" customHeight="1">
      <c r="A18" s="2">
        <v>44040.57099099537</v>
      </c>
      <c r="B18" s="1" t="s">
        <v>11</v>
      </c>
      <c r="C18" s="1" t="s">
        <v>11</v>
      </c>
      <c r="D18" s="1" t="s">
        <v>17</v>
      </c>
      <c r="E18" s="1" t="s">
        <v>28</v>
      </c>
      <c r="F18" s="1" t="s">
        <v>13</v>
      </c>
      <c r="G18" s="1" t="s">
        <v>18</v>
      </c>
      <c r="H18" s="1" t="s">
        <v>23</v>
      </c>
      <c r="I18" s="1" t="s">
        <v>26</v>
      </c>
      <c r="J18" s="1" t="s">
        <v>23</v>
      </c>
      <c r="K18" s="1" t="s">
        <v>24</v>
      </c>
    </row>
    <row r="19" ht="15.75" customHeight="1">
      <c r="A19" s="2">
        <v>44040.58264011574</v>
      </c>
      <c r="B19" s="1" t="s">
        <v>21</v>
      </c>
      <c r="C19" s="1" t="s">
        <v>11</v>
      </c>
      <c r="D19" s="1" t="s">
        <v>21</v>
      </c>
      <c r="E19" s="1" t="s">
        <v>18</v>
      </c>
      <c r="F19" s="1" t="s">
        <v>13</v>
      </c>
      <c r="G19" s="1" t="s">
        <v>18</v>
      </c>
      <c r="H19" s="1" t="s">
        <v>22</v>
      </c>
      <c r="I19" s="1" t="s">
        <v>20</v>
      </c>
      <c r="J19" s="3" t="s">
        <v>22</v>
      </c>
      <c r="K19" s="1" t="s">
        <v>24</v>
      </c>
    </row>
    <row r="20" ht="15.75" customHeight="1">
      <c r="A20" s="2">
        <v>44040.5828418287</v>
      </c>
      <c r="B20" s="1" t="s">
        <v>21</v>
      </c>
      <c r="C20" s="1" t="s">
        <v>11</v>
      </c>
      <c r="D20" s="1" t="s">
        <v>21</v>
      </c>
      <c r="E20" s="1" t="s">
        <v>18</v>
      </c>
      <c r="F20" s="1" t="s">
        <v>13</v>
      </c>
      <c r="G20" s="1" t="s">
        <v>18</v>
      </c>
      <c r="H20" s="1" t="s">
        <v>22</v>
      </c>
      <c r="I20" s="1" t="s">
        <v>20</v>
      </c>
      <c r="J20" s="3" t="s">
        <v>22</v>
      </c>
      <c r="K20" s="1" t="s">
        <v>24</v>
      </c>
    </row>
    <row r="21" ht="15.75" customHeight="1">
      <c r="A21" s="2">
        <v>44040.585715</v>
      </c>
      <c r="B21" s="1" t="s">
        <v>21</v>
      </c>
      <c r="C21" s="1" t="s">
        <v>11</v>
      </c>
      <c r="D21" s="1" t="s">
        <v>11</v>
      </c>
      <c r="E21" s="1" t="s">
        <v>18</v>
      </c>
      <c r="F21" s="1" t="s">
        <v>13</v>
      </c>
      <c r="G21" s="1" t="s">
        <v>13</v>
      </c>
      <c r="H21" s="1" t="s">
        <v>23</v>
      </c>
      <c r="I21" s="1" t="s">
        <v>24</v>
      </c>
      <c r="J21" s="3" t="s">
        <v>22</v>
      </c>
      <c r="K21" s="1" t="s">
        <v>24</v>
      </c>
    </row>
    <row r="22" ht="15.75" customHeight="1">
      <c r="A22" s="2">
        <v>44040.58735628473</v>
      </c>
      <c r="B22" s="1" t="s">
        <v>21</v>
      </c>
      <c r="C22" s="1" t="s">
        <v>12</v>
      </c>
      <c r="D22" s="1" t="s">
        <v>17</v>
      </c>
      <c r="E22" s="1" t="s">
        <v>18</v>
      </c>
      <c r="F22" s="1" t="s">
        <v>13</v>
      </c>
      <c r="G22" s="1" t="s">
        <v>13</v>
      </c>
      <c r="H22" s="1" t="s">
        <v>22</v>
      </c>
      <c r="I22" s="1" t="s">
        <v>24</v>
      </c>
      <c r="J22" s="1" t="s">
        <v>15</v>
      </c>
      <c r="K22" s="1" t="s">
        <v>16</v>
      </c>
    </row>
    <row r="23" ht="15.75" customHeight="1">
      <c r="A23" s="2">
        <v>44040.59264792824</v>
      </c>
      <c r="B23" s="1" t="s">
        <v>21</v>
      </c>
      <c r="C23" s="1" t="s">
        <v>12</v>
      </c>
      <c r="D23" s="1" t="s">
        <v>17</v>
      </c>
      <c r="E23" s="1" t="s">
        <v>18</v>
      </c>
      <c r="F23" s="1" t="s">
        <v>13</v>
      </c>
      <c r="G23" s="1" t="s">
        <v>18</v>
      </c>
      <c r="H23" s="1" t="s">
        <v>22</v>
      </c>
      <c r="I23" s="1" t="s">
        <v>20</v>
      </c>
      <c r="J23" s="3" t="s">
        <v>22</v>
      </c>
      <c r="K23" s="1" t="s">
        <v>24</v>
      </c>
    </row>
    <row r="24" ht="15.75" customHeight="1">
      <c r="A24" s="2">
        <v>44040.59773599537</v>
      </c>
      <c r="B24" s="1" t="s">
        <v>21</v>
      </c>
      <c r="C24" s="1" t="s">
        <v>11</v>
      </c>
      <c r="D24" s="1" t="s">
        <v>11</v>
      </c>
      <c r="E24" s="1" t="s">
        <v>18</v>
      </c>
      <c r="F24" s="1" t="s">
        <v>25</v>
      </c>
      <c r="G24" s="1" t="s">
        <v>18</v>
      </c>
      <c r="H24" s="1" t="s">
        <v>15</v>
      </c>
      <c r="I24" s="1" t="s">
        <v>26</v>
      </c>
      <c r="J24" s="1" t="s">
        <v>23</v>
      </c>
      <c r="K24" s="1" t="s">
        <v>20</v>
      </c>
    </row>
    <row r="25" ht="15.75" customHeight="1">
      <c r="A25" s="2">
        <v>44040.597971469906</v>
      </c>
      <c r="B25" s="1" t="s">
        <v>21</v>
      </c>
      <c r="C25" s="1" t="s">
        <v>17</v>
      </c>
      <c r="D25" s="1" t="s">
        <v>12</v>
      </c>
      <c r="E25" s="1" t="s">
        <v>18</v>
      </c>
      <c r="F25" s="1" t="s">
        <v>14</v>
      </c>
      <c r="G25" s="1" t="s">
        <v>14</v>
      </c>
      <c r="H25" s="1" t="s">
        <v>23</v>
      </c>
      <c r="I25" s="1" t="s">
        <v>20</v>
      </c>
      <c r="J25" s="1" t="s">
        <v>23</v>
      </c>
      <c r="K25" s="1" t="s">
        <v>20</v>
      </c>
    </row>
    <row r="26" ht="15.75" customHeight="1">
      <c r="A26" s="2">
        <v>44040.600274641205</v>
      </c>
      <c r="B26" s="1" t="s">
        <v>21</v>
      </c>
      <c r="C26" s="1" t="s">
        <v>11</v>
      </c>
      <c r="D26" s="1" t="s">
        <v>11</v>
      </c>
      <c r="E26" s="1" t="s">
        <v>18</v>
      </c>
      <c r="F26" s="1" t="s">
        <v>27</v>
      </c>
      <c r="G26" s="1" t="s">
        <v>18</v>
      </c>
      <c r="H26" s="1" t="s">
        <v>23</v>
      </c>
      <c r="I26" s="1" t="s">
        <v>20</v>
      </c>
      <c r="J26" s="1" t="s">
        <v>23</v>
      </c>
      <c r="K26" s="1" t="s">
        <v>20</v>
      </c>
    </row>
    <row r="27" ht="15.75" customHeight="1">
      <c r="A27" s="2">
        <v>44040.601008136575</v>
      </c>
      <c r="B27" s="1" t="s">
        <v>21</v>
      </c>
      <c r="C27" s="1" t="s">
        <v>11</v>
      </c>
      <c r="D27" s="1" t="s">
        <v>11</v>
      </c>
      <c r="E27" s="1" t="s">
        <v>18</v>
      </c>
      <c r="F27" s="1" t="s">
        <v>27</v>
      </c>
      <c r="G27" s="1" t="s">
        <v>18</v>
      </c>
      <c r="H27" s="1" t="s">
        <v>23</v>
      </c>
      <c r="I27" s="1" t="s">
        <v>20</v>
      </c>
      <c r="J27" s="1" t="s">
        <v>23</v>
      </c>
      <c r="K27" s="1" t="s">
        <v>20</v>
      </c>
    </row>
    <row r="28" ht="15.75" customHeight="1">
      <c r="A28" s="2">
        <v>44040.60272575232</v>
      </c>
      <c r="B28" s="1" t="s">
        <v>21</v>
      </c>
      <c r="C28" s="1" t="s">
        <v>11</v>
      </c>
      <c r="D28" s="1" t="s">
        <v>17</v>
      </c>
      <c r="E28" s="1" t="s">
        <v>18</v>
      </c>
      <c r="F28" s="1" t="s">
        <v>13</v>
      </c>
      <c r="G28" s="1" t="s">
        <v>18</v>
      </c>
      <c r="H28" s="1" t="s">
        <v>22</v>
      </c>
      <c r="I28" s="1" t="s">
        <v>20</v>
      </c>
      <c r="J28" s="3" t="s">
        <v>22</v>
      </c>
      <c r="K28" s="1" t="s">
        <v>24</v>
      </c>
    </row>
    <row r="29" ht="15.75" customHeight="1">
      <c r="A29" s="2">
        <v>44040.60451297453</v>
      </c>
      <c r="B29" s="1" t="s">
        <v>21</v>
      </c>
      <c r="C29" s="1" t="s">
        <v>12</v>
      </c>
      <c r="D29" s="1" t="s">
        <v>21</v>
      </c>
      <c r="E29" s="1" t="s">
        <v>18</v>
      </c>
      <c r="F29" s="1" t="s">
        <v>13</v>
      </c>
      <c r="G29" s="1" t="s">
        <v>18</v>
      </c>
      <c r="H29" s="1" t="s">
        <v>23</v>
      </c>
      <c r="I29" s="1" t="s">
        <v>20</v>
      </c>
      <c r="J29" s="3" t="s">
        <v>22</v>
      </c>
      <c r="K29" s="1" t="s">
        <v>24</v>
      </c>
    </row>
    <row r="30" ht="15.75" customHeight="1">
      <c r="A30" s="2">
        <v>44040.61548266203</v>
      </c>
      <c r="B30" s="1" t="s">
        <v>21</v>
      </c>
      <c r="C30" s="1" t="s">
        <v>11</v>
      </c>
      <c r="D30" s="1" t="s">
        <v>11</v>
      </c>
      <c r="E30" s="1" t="s">
        <v>18</v>
      </c>
      <c r="F30" s="1" t="s">
        <v>13</v>
      </c>
      <c r="G30" s="1" t="s">
        <v>13</v>
      </c>
      <c r="H30" s="1" t="s">
        <v>22</v>
      </c>
      <c r="I30" s="1" t="s">
        <v>20</v>
      </c>
      <c r="J30" s="1" t="s">
        <v>19</v>
      </c>
      <c r="K30" s="1" t="s">
        <v>24</v>
      </c>
    </row>
    <row r="31" ht="15.75" customHeight="1">
      <c r="A31" s="2">
        <v>44040.6158575</v>
      </c>
      <c r="B31" s="1" t="s">
        <v>21</v>
      </c>
      <c r="C31" s="1" t="s">
        <v>11</v>
      </c>
      <c r="D31" s="1" t="s">
        <v>11</v>
      </c>
      <c r="E31" s="1" t="s">
        <v>18</v>
      </c>
      <c r="F31" s="1" t="s">
        <v>13</v>
      </c>
      <c r="G31" s="1" t="s">
        <v>13</v>
      </c>
      <c r="H31" s="1" t="s">
        <v>22</v>
      </c>
      <c r="I31" s="1" t="s">
        <v>20</v>
      </c>
      <c r="J31" s="1" t="s">
        <v>19</v>
      </c>
      <c r="K31" s="1" t="s">
        <v>24</v>
      </c>
    </row>
    <row r="32" ht="15.75" customHeight="1">
      <c r="A32" s="2">
        <v>44040.61718945602</v>
      </c>
      <c r="B32" s="1" t="s">
        <v>21</v>
      </c>
      <c r="C32" s="1" t="s">
        <v>11</v>
      </c>
      <c r="D32" s="1" t="s">
        <v>11</v>
      </c>
      <c r="E32" s="1" t="s">
        <v>18</v>
      </c>
      <c r="F32" s="1" t="s">
        <v>13</v>
      </c>
      <c r="G32" s="1" t="s">
        <v>13</v>
      </c>
      <c r="H32" s="1" t="s">
        <v>22</v>
      </c>
      <c r="I32" s="1" t="s">
        <v>20</v>
      </c>
      <c r="J32" s="1" t="s">
        <v>19</v>
      </c>
      <c r="K32" s="1" t="s">
        <v>24</v>
      </c>
    </row>
    <row r="33" ht="15.75" customHeight="1">
      <c r="A33" s="2">
        <v>44041.00988761574</v>
      </c>
      <c r="B33" s="1" t="s">
        <v>21</v>
      </c>
      <c r="C33" s="1" t="s">
        <v>11</v>
      </c>
      <c r="D33" s="1" t="s">
        <v>11</v>
      </c>
      <c r="E33" s="1" t="s">
        <v>18</v>
      </c>
      <c r="F33" s="1" t="s">
        <v>13</v>
      </c>
      <c r="G33" s="1" t="s">
        <v>13</v>
      </c>
      <c r="H33" s="1" t="s">
        <v>22</v>
      </c>
      <c r="I33" s="1" t="s">
        <v>20</v>
      </c>
      <c r="J33" s="1" t="s">
        <v>19</v>
      </c>
      <c r="K33" s="1" t="s">
        <v>24</v>
      </c>
    </row>
    <row r="34" ht="15.75" customHeight="1">
      <c r="D34" s="1" t="s">
        <v>18</v>
      </c>
      <c r="E34" s="3">
        <f>COUNTIF(E$2:E$33,"Antar Jemput Penumpang")</f>
        <v>29</v>
      </c>
      <c r="F34" s="3">
        <f>COUNTIF(F$2:F$33,"Off")</f>
        <v>4</v>
      </c>
      <c r="G34" s="3">
        <f>COUNTIF(G$2:G$33,"Antar Jemput Penumpang")</f>
        <v>23</v>
      </c>
      <c r="H34" s="3">
        <f>COUNTIF(H$2:H$33,"Rp 0 - Rp 20.000")</f>
        <v>3</v>
      </c>
      <c r="J34" s="3">
        <f>COUNTIF(J$2:J$33,"Rp 0 - Rp 20.000")</f>
        <v>5</v>
      </c>
    </row>
    <row r="35" ht="15.75" customHeight="1">
      <c r="D35" s="1" t="s">
        <v>14</v>
      </c>
      <c r="E35" s="3">
        <f t="shared" ref="E35:G35" si="1">COUNTIF(E$2:E$33,"Antar Barang")</f>
        <v>1</v>
      </c>
      <c r="F35" s="3">
        <f t="shared" si="1"/>
        <v>4</v>
      </c>
      <c r="G35" s="3">
        <f t="shared" si="1"/>
        <v>1</v>
      </c>
      <c r="H35" s="3">
        <f>COUNTIF(H$2:H$33,"Rp 20.000 - Rp 30.000")</f>
        <v>3</v>
      </c>
      <c r="J35" s="3">
        <f>COUNTIF(J$2:J$33,"Rp 20.000 - Rp 30.000")</f>
        <v>5</v>
      </c>
    </row>
    <row r="36" ht="15.75" customHeight="1">
      <c r="D36" s="1" t="s">
        <v>13</v>
      </c>
      <c r="E36" s="3">
        <f t="shared" ref="E36:G36" si="2">COUNTIF(E$2:E$33,"Antar Makanan")</f>
        <v>1</v>
      </c>
      <c r="F36" s="3">
        <f t="shared" si="2"/>
        <v>20</v>
      </c>
      <c r="G36" s="3">
        <f t="shared" si="2"/>
        <v>8</v>
      </c>
      <c r="H36" s="3">
        <f>COUNTIF(H$2:H$33,"Rp 30.000 - Rp 50.000")</f>
        <v>10</v>
      </c>
      <c r="J36" s="3">
        <f>COUNTIF(J$2:J$33,"Rp 30.000 - Rp 50.000")</f>
        <v>8</v>
      </c>
    </row>
    <row r="37" ht="15.75" customHeight="1">
      <c r="D37" s="1" t="s">
        <v>27</v>
      </c>
      <c r="F37" s="3">
        <f>COUNTIF(F$2:F$33,"Antar Barang dan Makanan")</f>
        <v>4</v>
      </c>
      <c r="H37" s="3">
        <f>COUNTIF(H$2:H$33,"Rp 50.000 keatas")</f>
        <v>16</v>
      </c>
      <c r="J37" s="3">
        <f>COUNTIF(J$2:J$33,"Rp 50.000 keatas")</f>
        <v>14</v>
      </c>
    </row>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1.0" footer="0.0" header="0.0" left="0.75" right="0.75" top="1.0"/>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0.88"/>
    <col customWidth="1" min="2" max="26" width="9.38"/>
  </cols>
  <sheetData>
    <row r="1" ht="12.0" customHeight="1">
      <c r="A1" s="3" t="s">
        <v>0</v>
      </c>
      <c r="B1" s="3" t="s">
        <v>29</v>
      </c>
      <c r="C1" s="3" t="s">
        <v>30</v>
      </c>
      <c r="D1" s="3" t="s">
        <v>31</v>
      </c>
      <c r="E1" s="3" t="s">
        <v>32</v>
      </c>
      <c r="F1" s="3" t="s">
        <v>33</v>
      </c>
      <c r="G1" s="3" t="s">
        <v>34</v>
      </c>
      <c r="H1" s="3" t="s">
        <v>35</v>
      </c>
      <c r="I1" s="3" t="s">
        <v>36</v>
      </c>
      <c r="J1" s="3" t="s">
        <v>37</v>
      </c>
      <c r="K1" s="3" t="s">
        <v>38</v>
      </c>
      <c r="L1" s="3" t="s">
        <v>39</v>
      </c>
      <c r="M1" s="3" t="s">
        <v>40</v>
      </c>
      <c r="N1" s="3" t="s">
        <v>41</v>
      </c>
      <c r="O1" s="3" t="s">
        <v>42</v>
      </c>
      <c r="P1" s="3" t="s">
        <v>43</v>
      </c>
      <c r="Q1" s="3" t="s">
        <v>44</v>
      </c>
      <c r="R1" s="3" t="s">
        <v>45</v>
      </c>
    </row>
    <row r="2" ht="12.0" customHeight="1">
      <c r="A2" s="4">
        <v>43388.59606481482</v>
      </c>
      <c r="B2" s="3" t="s">
        <v>46</v>
      </c>
      <c r="C2" s="3" t="s">
        <v>47</v>
      </c>
      <c r="D2" s="3" t="s">
        <v>48</v>
      </c>
      <c r="E2" s="3" t="s">
        <v>49</v>
      </c>
      <c r="F2" s="3" t="s">
        <v>50</v>
      </c>
      <c r="G2" s="3" t="s">
        <v>51</v>
      </c>
      <c r="H2" s="3" t="s">
        <v>52</v>
      </c>
      <c r="I2" s="3" t="s">
        <v>53</v>
      </c>
      <c r="J2" s="3" t="s">
        <v>53</v>
      </c>
      <c r="K2" s="3" t="s">
        <v>54</v>
      </c>
      <c r="L2" s="3" t="s">
        <v>55</v>
      </c>
      <c r="M2" s="3" t="s">
        <v>56</v>
      </c>
      <c r="N2" s="3" t="s">
        <v>56</v>
      </c>
      <c r="O2" s="3" t="s">
        <v>56</v>
      </c>
      <c r="P2" s="3" t="s">
        <v>57</v>
      </c>
      <c r="Q2" s="3" t="s">
        <v>58</v>
      </c>
      <c r="R2" s="3" t="s">
        <v>59</v>
      </c>
    </row>
    <row r="3" ht="12.0" customHeight="1">
      <c r="A3" s="4">
        <v>43388.63613425926</v>
      </c>
      <c r="B3" s="3" t="s">
        <v>60</v>
      </c>
      <c r="C3" s="3" t="s">
        <v>61</v>
      </c>
      <c r="D3" s="3" t="s">
        <v>48</v>
      </c>
      <c r="E3" s="3" t="s">
        <v>49</v>
      </c>
      <c r="F3" s="3" t="s">
        <v>62</v>
      </c>
      <c r="G3" s="3" t="s">
        <v>51</v>
      </c>
      <c r="H3" s="3" t="s">
        <v>52</v>
      </c>
      <c r="I3" s="3" t="s">
        <v>53</v>
      </c>
      <c r="J3" s="3" t="s">
        <v>53</v>
      </c>
      <c r="K3" s="3" t="s">
        <v>54</v>
      </c>
      <c r="L3" s="3" t="s">
        <v>55</v>
      </c>
      <c r="M3" s="3" t="s">
        <v>63</v>
      </c>
      <c r="N3" s="3" t="s">
        <v>56</v>
      </c>
      <c r="O3" s="3" t="s">
        <v>56</v>
      </c>
      <c r="P3" s="3" t="s">
        <v>57</v>
      </c>
      <c r="Q3" s="3" t="s">
        <v>58</v>
      </c>
      <c r="R3" s="3" t="s">
        <v>64</v>
      </c>
    </row>
    <row r="4" ht="12.0" customHeight="1">
      <c r="A4" s="4">
        <v>43388.63928240741</v>
      </c>
      <c r="B4" s="3" t="s">
        <v>65</v>
      </c>
      <c r="C4" s="3" t="s">
        <v>66</v>
      </c>
      <c r="D4" s="3" t="s">
        <v>67</v>
      </c>
      <c r="E4" s="3" t="s">
        <v>68</v>
      </c>
      <c r="F4" s="3" t="s">
        <v>50</v>
      </c>
      <c r="G4" s="3" t="s">
        <v>51</v>
      </c>
      <c r="H4" s="3" t="s">
        <v>52</v>
      </c>
      <c r="I4" s="3" t="s">
        <v>69</v>
      </c>
      <c r="J4" s="3" t="s">
        <v>70</v>
      </c>
      <c r="K4" s="3" t="s">
        <v>71</v>
      </c>
      <c r="L4" s="3" t="s">
        <v>56</v>
      </c>
      <c r="M4" s="3" t="s">
        <v>63</v>
      </c>
      <c r="N4" s="3" t="s">
        <v>56</v>
      </c>
      <c r="O4" s="3" t="s">
        <v>56</v>
      </c>
      <c r="P4" s="3" t="s">
        <v>57</v>
      </c>
      <c r="Q4" s="3" t="s">
        <v>58</v>
      </c>
      <c r="R4" s="3" t="s">
        <v>72</v>
      </c>
    </row>
    <row r="5" ht="12.0" customHeight="1">
      <c r="A5" s="4">
        <v>43388.65052083333</v>
      </c>
      <c r="B5" s="3" t="s">
        <v>73</v>
      </c>
      <c r="C5" s="3" t="s">
        <v>74</v>
      </c>
      <c r="D5" s="3" t="s">
        <v>75</v>
      </c>
      <c r="E5" s="3" t="s">
        <v>76</v>
      </c>
      <c r="F5" s="3" t="s">
        <v>50</v>
      </c>
      <c r="G5" s="3" t="s">
        <v>51</v>
      </c>
      <c r="H5" s="3" t="s">
        <v>77</v>
      </c>
      <c r="I5" s="3" t="s">
        <v>53</v>
      </c>
      <c r="J5" s="3" t="s">
        <v>53</v>
      </c>
      <c r="K5" s="3" t="s">
        <v>54</v>
      </c>
      <c r="L5" s="3" t="s">
        <v>55</v>
      </c>
      <c r="M5" s="3" t="s">
        <v>63</v>
      </c>
      <c r="N5" s="3" t="s">
        <v>56</v>
      </c>
      <c r="O5" s="3" t="s">
        <v>78</v>
      </c>
      <c r="P5" s="3" t="s">
        <v>57</v>
      </c>
      <c r="Q5" s="3" t="s">
        <v>58</v>
      </c>
      <c r="R5" s="3" t="s">
        <v>79</v>
      </c>
    </row>
    <row r="6" ht="12.0" customHeight="1">
      <c r="A6" s="4">
        <v>43388.66917824074</v>
      </c>
      <c r="B6" s="3" t="s">
        <v>80</v>
      </c>
      <c r="C6" s="3" t="s">
        <v>81</v>
      </c>
      <c r="D6" s="3" t="s">
        <v>48</v>
      </c>
      <c r="E6" s="3" t="s">
        <v>49</v>
      </c>
      <c r="F6" s="3" t="s">
        <v>62</v>
      </c>
      <c r="G6" s="3" t="s">
        <v>51</v>
      </c>
      <c r="H6" s="1" t="s">
        <v>22</v>
      </c>
      <c r="I6" s="3" t="s">
        <v>82</v>
      </c>
      <c r="J6" s="3" t="s">
        <v>70</v>
      </c>
      <c r="K6" s="3" t="s">
        <v>54</v>
      </c>
      <c r="L6" s="3" t="s">
        <v>55</v>
      </c>
      <c r="M6" s="3" t="s">
        <v>63</v>
      </c>
      <c r="N6" s="3" t="s">
        <v>56</v>
      </c>
      <c r="O6" s="3" t="s">
        <v>78</v>
      </c>
      <c r="P6" s="3" t="s">
        <v>57</v>
      </c>
      <c r="Q6" s="3" t="s">
        <v>58</v>
      </c>
      <c r="R6" s="3" t="s">
        <v>83</v>
      </c>
    </row>
    <row r="7" ht="12.0" customHeight="1">
      <c r="A7" s="4">
        <v>43388.67565972222</v>
      </c>
      <c r="D7" s="3" t="s">
        <v>84</v>
      </c>
      <c r="E7" s="3" t="s">
        <v>85</v>
      </c>
      <c r="F7" s="3" t="s">
        <v>50</v>
      </c>
      <c r="G7" s="3" t="s">
        <v>86</v>
      </c>
      <c r="H7" s="3" t="s">
        <v>87</v>
      </c>
      <c r="I7" s="3" t="s">
        <v>82</v>
      </c>
      <c r="J7" s="3" t="s">
        <v>70</v>
      </c>
      <c r="K7" s="3" t="s">
        <v>71</v>
      </c>
      <c r="L7" s="3" t="s">
        <v>78</v>
      </c>
      <c r="M7" s="3" t="s">
        <v>88</v>
      </c>
      <c r="N7" s="3" t="s">
        <v>78</v>
      </c>
      <c r="O7" s="3" t="s">
        <v>78</v>
      </c>
      <c r="P7" s="3" t="s">
        <v>57</v>
      </c>
      <c r="Q7" s="3" t="s">
        <v>89</v>
      </c>
      <c r="R7" s="3" t="s">
        <v>90</v>
      </c>
    </row>
    <row r="8" ht="12.0" customHeight="1">
      <c r="A8" s="4">
        <v>43388.70140046296</v>
      </c>
      <c r="B8" s="3" t="s">
        <v>91</v>
      </c>
      <c r="C8" s="3" t="s">
        <v>92</v>
      </c>
      <c r="D8" s="3" t="s">
        <v>48</v>
      </c>
      <c r="E8" s="3" t="s">
        <v>93</v>
      </c>
      <c r="F8" s="3" t="s">
        <v>50</v>
      </c>
      <c r="G8" s="3" t="s">
        <v>51</v>
      </c>
      <c r="H8" s="3" t="s">
        <v>52</v>
      </c>
      <c r="I8" s="3" t="s">
        <v>82</v>
      </c>
      <c r="J8" s="3" t="s">
        <v>94</v>
      </c>
      <c r="K8" s="3" t="s">
        <v>71</v>
      </c>
      <c r="L8" s="3" t="s">
        <v>56</v>
      </c>
      <c r="M8" s="3" t="s">
        <v>56</v>
      </c>
      <c r="N8" s="3" t="s">
        <v>78</v>
      </c>
      <c r="O8" s="3" t="s">
        <v>78</v>
      </c>
      <c r="P8" s="3" t="s">
        <v>57</v>
      </c>
      <c r="Q8" s="3" t="s">
        <v>58</v>
      </c>
      <c r="R8" s="3" t="s">
        <v>95</v>
      </c>
    </row>
    <row r="9" ht="12.0" customHeight="1">
      <c r="A9" s="4">
        <v>43389.546319444446</v>
      </c>
      <c r="C9" s="3" t="s">
        <v>81</v>
      </c>
      <c r="D9" s="3" t="s">
        <v>84</v>
      </c>
      <c r="E9" s="3" t="s">
        <v>96</v>
      </c>
      <c r="F9" s="3" t="s">
        <v>50</v>
      </c>
      <c r="G9" s="3" t="s">
        <v>51</v>
      </c>
      <c r="H9" s="1" t="s">
        <v>22</v>
      </c>
      <c r="I9" s="3" t="s">
        <v>53</v>
      </c>
      <c r="J9" s="3" t="s">
        <v>82</v>
      </c>
      <c r="K9" s="3" t="s">
        <v>54</v>
      </c>
      <c r="L9" s="3" t="s">
        <v>55</v>
      </c>
      <c r="M9" s="3" t="s">
        <v>56</v>
      </c>
      <c r="N9" s="3" t="s">
        <v>56</v>
      </c>
      <c r="O9" s="3" t="s">
        <v>78</v>
      </c>
      <c r="P9" s="3" t="s">
        <v>97</v>
      </c>
      <c r="Q9" s="3" t="s">
        <v>89</v>
      </c>
      <c r="R9" s="3" t="s">
        <v>98</v>
      </c>
    </row>
    <row r="10" ht="12.0" customHeight="1">
      <c r="A10" s="4">
        <v>43389.54665509259</v>
      </c>
      <c r="B10" s="3" t="s">
        <v>99</v>
      </c>
      <c r="C10" s="3" t="s">
        <v>100</v>
      </c>
      <c r="D10" s="3" t="s">
        <v>48</v>
      </c>
      <c r="E10" s="3" t="s">
        <v>101</v>
      </c>
      <c r="F10" s="3" t="s">
        <v>50</v>
      </c>
      <c r="G10" s="3" t="s">
        <v>51</v>
      </c>
      <c r="H10" s="3" t="s">
        <v>52</v>
      </c>
      <c r="I10" s="3" t="s">
        <v>53</v>
      </c>
      <c r="J10" s="3" t="s">
        <v>70</v>
      </c>
      <c r="K10" s="3" t="s">
        <v>71</v>
      </c>
      <c r="L10" s="3" t="s">
        <v>56</v>
      </c>
      <c r="M10" s="3" t="s">
        <v>56</v>
      </c>
      <c r="N10" s="3" t="s">
        <v>56</v>
      </c>
      <c r="O10" s="3" t="s">
        <v>78</v>
      </c>
      <c r="P10" s="3" t="s">
        <v>57</v>
      </c>
      <c r="Q10" s="3" t="s">
        <v>89</v>
      </c>
      <c r="R10" s="3" t="s">
        <v>102</v>
      </c>
    </row>
    <row r="11" ht="12.0" customHeight="1">
      <c r="A11" s="4">
        <v>43389.575324074074</v>
      </c>
      <c r="C11" s="3" t="s">
        <v>103</v>
      </c>
      <c r="D11" s="3" t="s">
        <v>75</v>
      </c>
      <c r="E11" s="3" t="s">
        <v>104</v>
      </c>
      <c r="F11" s="3" t="s">
        <v>62</v>
      </c>
      <c r="G11" s="3" t="s">
        <v>105</v>
      </c>
      <c r="H11" s="1" t="s">
        <v>22</v>
      </c>
      <c r="I11" s="3" t="s">
        <v>53</v>
      </c>
      <c r="J11" s="3" t="s">
        <v>70</v>
      </c>
      <c r="K11" s="3" t="s">
        <v>54</v>
      </c>
      <c r="L11" s="3" t="s">
        <v>56</v>
      </c>
      <c r="M11" s="3" t="s">
        <v>63</v>
      </c>
      <c r="N11" s="3" t="s">
        <v>56</v>
      </c>
      <c r="O11" s="3" t="s">
        <v>78</v>
      </c>
      <c r="P11" s="3" t="s">
        <v>57</v>
      </c>
      <c r="Q11" s="3" t="s">
        <v>89</v>
      </c>
      <c r="R11" s="3" t="s">
        <v>106</v>
      </c>
    </row>
    <row r="12" ht="12.0" customHeight="1">
      <c r="A12" s="4">
        <v>43389.57709490741</v>
      </c>
      <c r="B12" s="3" t="s">
        <v>107</v>
      </c>
      <c r="C12" s="3" t="s">
        <v>108</v>
      </c>
      <c r="D12" s="3" t="s">
        <v>67</v>
      </c>
      <c r="E12" s="3" t="s">
        <v>109</v>
      </c>
      <c r="F12" s="3" t="s">
        <v>62</v>
      </c>
      <c r="G12" s="3" t="s">
        <v>105</v>
      </c>
      <c r="H12" s="1" t="s">
        <v>22</v>
      </c>
      <c r="I12" s="3" t="s">
        <v>53</v>
      </c>
      <c r="J12" s="3" t="s">
        <v>70</v>
      </c>
      <c r="K12" s="3" t="s">
        <v>54</v>
      </c>
      <c r="L12" s="3" t="s">
        <v>55</v>
      </c>
      <c r="M12" s="3" t="s">
        <v>63</v>
      </c>
      <c r="N12" s="3" t="s">
        <v>63</v>
      </c>
      <c r="O12" s="3" t="s">
        <v>56</v>
      </c>
      <c r="P12" s="3" t="s">
        <v>57</v>
      </c>
      <c r="Q12" s="3" t="s">
        <v>58</v>
      </c>
      <c r="R12" s="3" t="s">
        <v>110</v>
      </c>
    </row>
    <row r="13" ht="12.0" customHeight="1">
      <c r="A13" s="4">
        <v>43389.580775462964</v>
      </c>
      <c r="C13" s="3" t="s">
        <v>81</v>
      </c>
      <c r="D13" s="3" t="s">
        <v>84</v>
      </c>
      <c r="E13" s="3" t="s">
        <v>111</v>
      </c>
      <c r="F13" s="3" t="s">
        <v>50</v>
      </c>
      <c r="G13" s="3" t="s">
        <v>51</v>
      </c>
      <c r="H13" s="1" t="s">
        <v>22</v>
      </c>
      <c r="I13" s="3" t="s">
        <v>69</v>
      </c>
      <c r="J13" s="3" t="s">
        <v>112</v>
      </c>
      <c r="K13" s="3" t="s">
        <v>113</v>
      </c>
      <c r="L13" s="3" t="s">
        <v>55</v>
      </c>
      <c r="M13" s="3" t="s">
        <v>56</v>
      </c>
      <c r="N13" s="3" t="s">
        <v>78</v>
      </c>
      <c r="P13" s="3" t="s">
        <v>97</v>
      </c>
      <c r="Q13" s="3" t="s">
        <v>89</v>
      </c>
    </row>
    <row r="14" ht="12.0" customHeight="1">
      <c r="A14" s="4">
        <v>43389.58472222222</v>
      </c>
      <c r="B14" s="3" t="s">
        <v>114</v>
      </c>
      <c r="C14" s="3" t="s">
        <v>81</v>
      </c>
      <c r="D14" s="3" t="s">
        <v>75</v>
      </c>
      <c r="E14" s="3" t="s">
        <v>109</v>
      </c>
      <c r="F14" s="3" t="s">
        <v>50</v>
      </c>
      <c r="G14" s="3" t="s">
        <v>105</v>
      </c>
      <c r="H14" s="1" t="s">
        <v>22</v>
      </c>
      <c r="I14" s="3" t="s">
        <v>53</v>
      </c>
      <c r="J14" s="3" t="s">
        <v>53</v>
      </c>
      <c r="K14" s="3" t="s">
        <v>71</v>
      </c>
      <c r="L14" s="3" t="s">
        <v>56</v>
      </c>
      <c r="M14" s="3" t="s">
        <v>56</v>
      </c>
      <c r="N14" s="3" t="s">
        <v>56</v>
      </c>
      <c r="O14" s="3" t="s">
        <v>78</v>
      </c>
      <c r="P14" s="3" t="s">
        <v>57</v>
      </c>
      <c r="Q14" s="3" t="s">
        <v>58</v>
      </c>
      <c r="R14" s="3" t="s">
        <v>115</v>
      </c>
    </row>
    <row r="15" ht="12.0" customHeight="1">
      <c r="A15" s="4">
        <v>43389.62883101852</v>
      </c>
      <c r="B15" s="3" t="s">
        <v>116</v>
      </c>
      <c r="C15" s="3" t="s">
        <v>117</v>
      </c>
      <c r="D15" s="3" t="s">
        <v>84</v>
      </c>
      <c r="E15" s="3" t="s">
        <v>49</v>
      </c>
      <c r="F15" s="3" t="s">
        <v>50</v>
      </c>
      <c r="G15" s="3" t="s">
        <v>51</v>
      </c>
      <c r="H15" s="1" t="s">
        <v>22</v>
      </c>
      <c r="I15" s="3" t="s">
        <v>53</v>
      </c>
      <c r="J15" s="3" t="s">
        <v>53</v>
      </c>
      <c r="K15" s="3" t="s">
        <v>71</v>
      </c>
      <c r="L15" s="3" t="s">
        <v>56</v>
      </c>
      <c r="M15" s="3" t="s">
        <v>56</v>
      </c>
      <c r="N15" s="3" t="s">
        <v>56</v>
      </c>
      <c r="O15" s="3" t="s">
        <v>78</v>
      </c>
      <c r="P15" s="3" t="s">
        <v>57</v>
      </c>
      <c r="Q15" s="3" t="s">
        <v>58</v>
      </c>
      <c r="R15" s="3" t="s">
        <v>118</v>
      </c>
    </row>
    <row r="16" ht="12.0" customHeight="1">
      <c r="A16" s="4">
        <v>43389.6490625</v>
      </c>
      <c r="B16" s="3" t="s">
        <v>119</v>
      </c>
      <c r="C16" s="3" t="s">
        <v>120</v>
      </c>
      <c r="D16" s="3" t="s">
        <v>48</v>
      </c>
      <c r="E16" s="3" t="s">
        <v>121</v>
      </c>
      <c r="F16" s="3" t="s">
        <v>50</v>
      </c>
      <c r="G16" s="3" t="s">
        <v>51</v>
      </c>
      <c r="H16" s="3" t="s">
        <v>52</v>
      </c>
      <c r="I16" s="3" t="s">
        <v>53</v>
      </c>
      <c r="J16" s="3" t="s">
        <v>53</v>
      </c>
      <c r="K16" s="3" t="s">
        <v>54</v>
      </c>
      <c r="L16" s="3" t="s">
        <v>55</v>
      </c>
      <c r="M16" s="3" t="s">
        <v>122</v>
      </c>
      <c r="N16" s="3" t="s">
        <v>56</v>
      </c>
      <c r="O16" s="3" t="s">
        <v>78</v>
      </c>
      <c r="P16" s="3" t="s">
        <v>57</v>
      </c>
      <c r="Q16" s="3" t="s">
        <v>58</v>
      </c>
      <c r="R16" s="3" t="s">
        <v>123</v>
      </c>
    </row>
    <row r="17" ht="12.0" customHeight="1">
      <c r="A17" s="4">
        <v>43390.62667824074</v>
      </c>
      <c r="B17" s="3" t="s">
        <v>124</v>
      </c>
      <c r="C17" s="3" t="s">
        <v>125</v>
      </c>
      <c r="D17" s="3" t="s">
        <v>48</v>
      </c>
      <c r="E17" s="3" t="s">
        <v>126</v>
      </c>
      <c r="F17" s="3" t="s">
        <v>50</v>
      </c>
      <c r="G17" s="3" t="s">
        <v>51</v>
      </c>
      <c r="H17" s="3" t="s">
        <v>22</v>
      </c>
      <c r="I17" s="3" t="s">
        <v>53</v>
      </c>
      <c r="J17" s="3" t="s">
        <v>127</v>
      </c>
      <c r="K17" s="3" t="s">
        <v>54</v>
      </c>
      <c r="L17" s="3" t="s">
        <v>55</v>
      </c>
      <c r="M17" s="3" t="s">
        <v>56</v>
      </c>
      <c r="N17" s="3" t="s">
        <v>78</v>
      </c>
      <c r="O17" s="3" t="s">
        <v>78</v>
      </c>
      <c r="P17" s="3" t="s">
        <v>57</v>
      </c>
      <c r="Q17" s="3" t="s">
        <v>89</v>
      </c>
      <c r="R17" s="3" t="s">
        <v>128</v>
      </c>
    </row>
    <row r="18" ht="12.0" customHeight="1">
      <c r="A18" s="4">
        <v>43395.63667824074</v>
      </c>
      <c r="B18" s="3" t="s">
        <v>129</v>
      </c>
      <c r="C18" s="3" t="s">
        <v>61</v>
      </c>
      <c r="D18" s="3" t="s">
        <v>84</v>
      </c>
      <c r="E18" s="3" t="s">
        <v>49</v>
      </c>
      <c r="F18" s="3" t="s">
        <v>50</v>
      </c>
      <c r="G18" s="3" t="s">
        <v>105</v>
      </c>
      <c r="H18" s="3" t="s">
        <v>87</v>
      </c>
      <c r="I18" s="3" t="s">
        <v>53</v>
      </c>
      <c r="J18" s="3" t="s">
        <v>53</v>
      </c>
      <c r="K18" s="3" t="s">
        <v>71</v>
      </c>
      <c r="L18" s="3" t="s">
        <v>56</v>
      </c>
      <c r="M18" s="3" t="s">
        <v>56</v>
      </c>
      <c r="N18" s="3" t="s">
        <v>78</v>
      </c>
      <c r="O18" s="3" t="s">
        <v>56</v>
      </c>
      <c r="P18" s="3" t="s">
        <v>57</v>
      </c>
      <c r="Q18" s="3" t="s">
        <v>58</v>
      </c>
      <c r="R18" s="3" t="s">
        <v>130</v>
      </c>
    </row>
    <row r="19" ht="12.0" customHeight="1">
      <c r="A19" s="4">
        <v>43395.65644675926</v>
      </c>
      <c r="B19" s="3" t="s">
        <v>129</v>
      </c>
      <c r="C19" s="3" t="s">
        <v>61</v>
      </c>
      <c r="D19" s="3" t="s">
        <v>84</v>
      </c>
      <c r="E19" s="3" t="s">
        <v>49</v>
      </c>
      <c r="F19" s="3" t="s">
        <v>50</v>
      </c>
      <c r="G19" s="3" t="s">
        <v>105</v>
      </c>
      <c r="H19" s="3" t="s">
        <v>87</v>
      </c>
      <c r="I19" s="3" t="s">
        <v>53</v>
      </c>
      <c r="J19" s="3" t="s">
        <v>53</v>
      </c>
      <c r="K19" s="3" t="s">
        <v>71</v>
      </c>
      <c r="L19" s="3" t="s">
        <v>56</v>
      </c>
      <c r="M19" s="3" t="s">
        <v>56</v>
      </c>
      <c r="N19" s="3" t="s">
        <v>78</v>
      </c>
      <c r="O19" s="3" t="s">
        <v>56</v>
      </c>
      <c r="P19" s="3" t="s">
        <v>57</v>
      </c>
      <c r="Q19" s="3" t="s">
        <v>58</v>
      </c>
      <c r="R19" s="3" t="s">
        <v>130</v>
      </c>
    </row>
    <row r="20" ht="12.0" customHeight="1">
      <c r="A20" s="4">
        <v>43395.6619212963</v>
      </c>
      <c r="B20" s="3" t="s">
        <v>131</v>
      </c>
      <c r="C20" s="3" t="s">
        <v>132</v>
      </c>
      <c r="D20" s="3" t="s">
        <v>67</v>
      </c>
      <c r="E20" s="3" t="s">
        <v>133</v>
      </c>
      <c r="F20" s="3" t="s">
        <v>50</v>
      </c>
      <c r="G20" s="3" t="s">
        <v>105</v>
      </c>
      <c r="H20" s="3" t="s">
        <v>52</v>
      </c>
      <c r="I20" s="3" t="s">
        <v>134</v>
      </c>
      <c r="J20" s="3" t="s">
        <v>70</v>
      </c>
      <c r="K20" s="3" t="s">
        <v>71</v>
      </c>
      <c r="L20" s="3" t="s">
        <v>56</v>
      </c>
      <c r="M20" s="3" t="s">
        <v>56</v>
      </c>
      <c r="N20" s="3" t="s">
        <v>88</v>
      </c>
      <c r="O20" s="3" t="s">
        <v>88</v>
      </c>
      <c r="P20" s="3" t="s">
        <v>57</v>
      </c>
      <c r="Q20" s="3" t="s">
        <v>89</v>
      </c>
      <c r="R20" s="3" t="s">
        <v>135</v>
      </c>
    </row>
    <row r="21" ht="12.0" customHeight="1">
      <c r="A21" s="4">
        <v>43395.66266203704</v>
      </c>
      <c r="C21" s="3" t="s">
        <v>81</v>
      </c>
      <c r="D21" s="3" t="s">
        <v>67</v>
      </c>
      <c r="E21" s="3" t="s">
        <v>136</v>
      </c>
      <c r="F21" s="3" t="s">
        <v>50</v>
      </c>
      <c r="G21" s="3" t="s">
        <v>51</v>
      </c>
      <c r="H21" s="3" t="s">
        <v>22</v>
      </c>
      <c r="I21" s="3" t="s">
        <v>134</v>
      </c>
      <c r="J21" s="3" t="s">
        <v>82</v>
      </c>
      <c r="K21" s="3" t="s">
        <v>71</v>
      </c>
      <c r="L21" s="3" t="s">
        <v>56</v>
      </c>
      <c r="M21" s="3" t="s">
        <v>56</v>
      </c>
      <c r="N21" s="3" t="s">
        <v>78</v>
      </c>
      <c r="O21" s="3" t="s">
        <v>78</v>
      </c>
      <c r="P21" s="3" t="s">
        <v>57</v>
      </c>
      <c r="Q21" s="3" t="s">
        <v>58</v>
      </c>
      <c r="R21" s="3" t="s">
        <v>137</v>
      </c>
    </row>
    <row r="22" ht="12.0" customHeight="1">
      <c r="A22" s="4">
        <v>43395.6687962963</v>
      </c>
      <c r="C22" s="3" t="s">
        <v>138</v>
      </c>
      <c r="D22" s="3" t="s">
        <v>48</v>
      </c>
      <c r="E22" s="3" t="s">
        <v>139</v>
      </c>
      <c r="F22" s="3" t="s">
        <v>62</v>
      </c>
      <c r="G22" s="3" t="s">
        <v>11</v>
      </c>
      <c r="H22" s="3" t="s">
        <v>52</v>
      </c>
      <c r="I22" s="3" t="s">
        <v>53</v>
      </c>
      <c r="J22" s="3" t="s">
        <v>53</v>
      </c>
      <c r="K22" s="3" t="s">
        <v>54</v>
      </c>
      <c r="L22" s="3" t="s">
        <v>56</v>
      </c>
      <c r="M22" s="3" t="s">
        <v>56</v>
      </c>
      <c r="N22" s="3" t="s">
        <v>56</v>
      </c>
      <c r="O22" s="3" t="s">
        <v>78</v>
      </c>
      <c r="P22" s="3" t="s">
        <v>97</v>
      </c>
      <c r="Q22" s="3" t="s">
        <v>58</v>
      </c>
      <c r="R22" s="3" t="s">
        <v>140</v>
      </c>
    </row>
    <row r="23" ht="12.0" customHeight="1">
      <c r="A23" s="4">
        <v>43395.67122685185</v>
      </c>
      <c r="B23" s="3" t="s">
        <v>141</v>
      </c>
      <c r="C23" s="3" t="s">
        <v>142</v>
      </c>
      <c r="D23" s="3" t="s">
        <v>75</v>
      </c>
      <c r="E23" s="3" t="s">
        <v>143</v>
      </c>
      <c r="F23" s="3" t="s">
        <v>50</v>
      </c>
      <c r="G23" s="3" t="s">
        <v>51</v>
      </c>
      <c r="H23" s="3" t="s">
        <v>52</v>
      </c>
      <c r="I23" s="3" t="s">
        <v>53</v>
      </c>
      <c r="J23" s="3" t="s">
        <v>53</v>
      </c>
      <c r="K23" s="3" t="s">
        <v>54</v>
      </c>
      <c r="L23" s="3" t="s">
        <v>55</v>
      </c>
      <c r="M23" s="3" t="s">
        <v>63</v>
      </c>
      <c r="N23" s="3" t="s">
        <v>63</v>
      </c>
      <c r="O23" s="3" t="s">
        <v>56</v>
      </c>
      <c r="P23" s="3" t="s">
        <v>57</v>
      </c>
      <c r="Q23" s="3" t="s">
        <v>58</v>
      </c>
      <c r="R23" s="3" t="s">
        <v>144</v>
      </c>
    </row>
    <row r="24" ht="12.0" customHeight="1">
      <c r="A24" s="4">
        <v>43395.674155092594</v>
      </c>
      <c r="C24" s="3" t="s">
        <v>145</v>
      </c>
      <c r="D24" s="3" t="s">
        <v>75</v>
      </c>
      <c r="E24" s="3" t="s">
        <v>109</v>
      </c>
      <c r="F24" s="3" t="s">
        <v>50</v>
      </c>
      <c r="G24" s="3" t="s">
        <v>105</v>
      </c>
      <c r="H24" s="3" t="s">
        <v>52</v>
      </c>
      <c r="I24" s="3" t="s">
        <v>53</v>
      </c>
      <c r="J24" s="3" t="s">
        <v>53</v>
      </c>
      <c r="K24" s="3" t="s">
        <v>54</v>
      </c>
      <c r="L24" s="3" t="s">
        <v>56</v>
      </c>
      <c r="M24" s="3" t="s">
        <v>63</v>
      </c>
      <c r="N24" s="3" t="s">
        <v>78</v>
      </c>
      <c r="O24" s="3" t="s">
        <v>78</v>
      </c>
      <c r="P24" s="3" t="s">
        <v>57</v>
      </c>
      <c r="Q24" s="3" t="s">
        <v>89</v>
      </c>
      <c r="R24" s="3" t="s">
        <v>146</v>
      </c>
    </row>
    <row r="25" ht="12.0" customHeight="1">
      <c r="A25" s="4">
        <v>43395.67784722222</v>
      </c>
      <c r="B25" s="3" t="s">
        <v>147</v>
      </c>
      <c r="C25" s="3" t="s">
        <v>145</v>
      </c>
      <c r="D25" s="3" t="s">
        <v>48</v>
      </c>
      <c r="E25" s="3" t="s">
        <v>148</v>
      </c>
      <c r="F25" s="3" t="s">
        <v>50</v>
      </c>
      <c r="G25" s="3" t="s">
        <v>149</v>
      </c>
      <c r="H25" s="3" t="s">
        <v>52</v>
      </c>
      <c r="I25" s="3" t="s">
        <v>53</v>
      </c>
      <c r="J25" s="3" t="s">
        <v>53</v>
      </c>
      <c r="K25" s="3" t="s">
        <v>71</v>
      </c>
      <c r="L25" s="3" t="s">
        <v>56</v>
      </c>
      <c r="M25" s="3" t="s">
        <v>56</v>
      </c>
      <c r="N25" s="3" t="s">
        <v>56</v>
      </c>
      <c r="O25" s="3" t="s">
        <v>56</v>
      </c>
      <c r="P25" s="3" t="s">
        <v>57</v>
      </c>
      <c r="Q25" s="3" t="s">
        <v>58</v>
      </c>
      <c r="R25" s="3" t="s">
        <v>150</v>
      </c>
    </row>
    <row r="26" ht="12.0" customHeight="1">
      <c r="A26" s="4">
        <v>43395.68236111111</v>
      </c>
      <c r="B26" s="3" t="s">
        <v>151</v>
      </c>
      <c r="C26" s="3" t="s">
        <v>152</v>
      </c>
      <c r="D26" s="3" t="s">
        <v>75</v>
      </c>
      <c r="E26" s="3" t="s">
        <v>153</v>
      </c>
      <c r="F26" s="3" t="s">
        <v>50</v>
      </c>
      <c r="G26" s="3" t="s">
        <v>105</v>
      </c>
      <c r="H26" s="3" t="s">
        <v>52</v>
      </c>
      <c r="I26" s="3" t="s">
        <v>53</v>
      </c>
      <c r="J26" s="3" t="s">
        <v>53</v>
      </c>
      <c r="K26" s="3" t="s">
        <v>71</v>
      </c>
      <c r="L26" s="3" t="s">
        <v>56</v>
      </c>
      <c r="M26" s="3" t="s">
        <v>56</v>
      </c>
      <c r="N26" s="3" t="s">
        <v>88</v>
      </c>
      <c r="O26" s="3" t="s">
        <v>88</v>
      </c>
      <c r="P26" s="3" t="s">
        <v>154</v>
      </c>
      <c r="Q26" s="3" t="s">
        <v>58</v>
      </c>
      <c r="R26" s="3" t="s">
        <v>155</v>
      </c>
    </row>
    <row r="27" ht="12.0" customHeight="1">
      <c r="A27" s="4">
        <v>43395.68407407407</v>
      </c>
      <c r="B27" s="3" t="s">
        <v>156</v>
      </c>
      <c r="C27" s="3" t="s">
        <v>81</v>
      </c>
      <c r="D27" s="3" t="s">
        <v>48</v>
      </c>
      <c r="E27" s="3" t="s">
        <v>157</v>
      </c>
      <c r="F27" s="3" t="s">
        <v>62</v>
      </c>
      <c r="G27" s="3" t="s">
        <v>11</v>
      </c>
      <c r="H27" s="3" t="s">
        <v>77</v>
      </c>
      <c r="I27" s="3" t="s">
        <v>53</v>
      </c>
      <c r="J27" s="3" t="s">
        <v>53</v>
      </c>
      <c r="K27" s="3" t="s">
        <v>71</v>
      </c>
      <c r="L27" s="3" t="s">
        <v>56</v>
      </c>
      <c r="M27" s="3" t="s">
        <v>88</v>
      </c>
      <c r="N27" s="3" t="s">
        <v>88</v>
      </c>
      <c r="O27" s="3" t="s">
        <v>88</v>
      </c>
      <c r="P27" s="3" t="s">
        <v>154</v>
      </c>
      <c r="Q27" s="3" t="s">
        <v>58</v>
      </c>
      <c r="R27" s="3" t="s">
        <v>158</v>
      </c>
    </row>
    <row r="28" ht="12.0" customHeight="1">
      <c r="A28" s="4">
        <v>43395.6846875</v>
      </c>
      <c r="B28" s="3" t="s">
        <v>159</v>
      </c>
      <c r="D28" s="3" t="s">
        <v>48</v>
      </c>
      <c r="E28" s="3" t="s">
        <v>49</v>
      </c>
      <c r="F28" s="3" t="s">
        <v>50</v>
      </c>
      <c r="G28" s="3" t="s">
        <v>105</v>
      </c>
      <c r="H28" s="3" t="s">
        <v>22</v>
      </c>
      <c r="I28" s="3" t="s">
        <v>53</v>
      </c>
      <c r="J28" s="3" t="s">
        <v>53</v>
      </c>
      <c r="K28" s="3" t="s">
        <v>71</v>
      </c>
      <c r="L28" s="3" t="s">
        <v>55</v>
      </c>
      <c r="M28" s="3" t="s">
        <v>56</v>
      </c>
      <c r="N28" s="3" t="s">
        <v>78</v>
      </c>
      <c r="O28" s="3" t="s">
        <v>78</v>
      </c>
      <c r="P28" s="3" t="s">
        <v>57</v>
      </c>
      <c r="Q28" s="3" t="s">
        <v>89</v>
      </c>
      <c r="R28" s="3" t="s">
        <v>160</v>
      </c>
    </row>
    <row r="29" ht="12.0" customHeight="1">
      <c r="A29" s="4">
        <v>43395.686111111114</v>
      </c>
      <c r="B29" s="3" t="s">
        <v>161</v>
      </c>
      <c r="C29" s="3" t="s">
        <v>81</v>
      </c>
      <c r="D29" s="3" t="s">
        <v>75</v>
      </c>
      <c r="E29" s="3" t="s">
        <v>162</v>
      </c>
      <c r="F29" s="3" t="s">
        <v>50</v>
      </c>
      <c r="G29" s="3" t="s">
        <v>149</v>
      </c>
      <c r="H29" s="3" t="s">
        <v>22</v>
      </c>
      <c r="I29" s="3" t="s">
        <v>53</v>
      </c>
      <c r="J29" s="3" t="s">
        <v>127</v>
      </c>
      <c r="K29" s="3" t="s">
        <v>54</v>
      </c>
      <c r="L29" s="3" t="s">
        <v>56</v>
      </c>
      <c r="M29" s="3" t="s">
        <v>56</v>
      </c>
      <c r="N29" s="3" t="s">
        <v>56</v>
      </c>
      <c r="O29" s="3" t="s">
        <v>56</v>
      </c>
      <c r="P29" s="3" t="s">
        <v>57</v>
      </c>
      <c r="Q29" s="3" t="s">
        <v>58</v>
      </c>
      <c r="R29" s="3" t="s">
        <v>163</v>
      </c>
    </row>
    <row r="30" ht="12.0" customHeight="1">
      <c r="A30" s="4">
        <v>43396.073125</v>
      </c>
      <c r="B30" s="3" t="s">
        <v>164</v>
      </c>
      <c r="C30" s="3" t="s">
        <v>165</v>
      </c>
      <c r="D30" s="3" t="s">
        <v>75</v>
      </c>
      <c r="E30" s="3" t="s">
        <v>166</v>
      </c>
      <c r="F30" s="3" t="s">
        <v>50</v>
      </c>
      <c r="G30" s="3" t="s">
        <v>105</v>
      </c>
      <c r="H30" s="3" t="s">
        <v>22</v>
      </c>
      <c r="I30" s="3" t="s">
        <v>53</v>
      </c>
      <c r="J30" s="3" t="s">
        <v>53</v>
      </c>
      <c r="K30" s="3" t="s">
        <v>54</v>
      </c>
      <c r="L30" s="3" t="s">
        <v>55</v>
      </c>
      <c r="M30" s="3" t="s">
        <v>63</v>
      </c>
      <c r="N30" s="3" t="s">
        <v>78</v>
      </c>
      <c r="O30" s="3" t="s">
        <v>56</v>
      </c>
      <c r="P30" s="3" t="s">
        <v>57</v>
      </c>
      <c r="Q30" s="3" t="s">
        <v>89</v>
      </c>
      <c r="R30" s="3" t="s">
        <v>167</v>
      </c>
    </row>
    <row r="31" ht="12.0" customHeight="1">
      <c r="A31" s="4">
        <v>43396.25071759259</v>
      </c>
      <c r="B31" s="3" t="s">
        <v>168</v>
      </c>
      <c r="C31" s="3" t="s">
        <v>138</v>
      </c>
      <c r="D31" s="3" t="s">
        <v>48</v>
      </c>
      <c r="E31" s="3" t="s">
        <v>169</v>
      </c>
      <c r="F31" s="3" t="s">
        <v>50</v>
      </c>
      <c r="G31" s="3" t="s">
        <v>105</v>
      </c>
      <c r="H31" s="3" t="s">
        <v>52</v>
      </c>
      <c r="I31" s="3" t="s">
        <v>53</v>
      </c>
      <c r="J31" s="3" t="s">
        <v>53</v>
      </c>
      <c r="K31" s="3" t="s">
        <v>54</v>
      </c>
      <c r="L31" s="3" t="s">
        <v>55</v>
      </c>
      <c r="M31" s="3" t="s">
        <v>63</v>
      </c>
      <c r="N31" s="3" t="s">
        <v>56</v>
      </c>
      <c r="O31" s="3" t="s">
        <v>88</v>
      </c>
      <c r="P31" s="3" t="s">
        <v>57</v>
      </c>
      <c r="Q31" s="3" t="s">
        <v>89</v>
      </c>
      <c r="R31" s="3" t="s">
        <v>170</v>
      </c>
    </row>
    <row r="32" ht="12.0" customHeight="1">
      <c r="A32" s="4">
        <v>43396.45196759259</v>
      </c>
      <c r="B32" s="3" t="s">
        <v>171</v>
      </c>
      <c r="C32" s="3" t="s">
        <v>172</v>
      </c>
      <c r="D32" s="3" t="s">
        <v>75</v>
      </c>
      <c r="E32" s="3" t="s">
        <v>173</v>
      </c>
      <c r="F32" s="3" t="s">
        <v>50</v>
      </c>
      <c r="G32" s="3" t="s">
        <v>105</v>
      </c>
      <c r="H32" s="3" t="s">
        <v>52</v>
      </c>
      <c r="I32" s="3" t="s">
        <v>82</v>
      </c>
      <c r="J32" s="3" t="s">
        <v>53</v>
      </c>
      <c r="K32" s="3" t="s">
        <v>71</v>
      </c>
      <c r="L32" s="3" t="s">
        <v>56</v>
      </c>
      <c r="M32" s="3" t="s">
        <v>56</v>
      </c>
      <c r="N32" s="3" t="s">
        <v>88</v>
      </c>
      <c r="O32" s="3" t="s">
        <v>88</v>
      </c>
      <c r="P32" s="3" t="s">
        <v>57</v>
      </c>
      <c r="Q32" s="3" t="s">
        <v>58</v>
      </c>
      <c r="R32" s="3" t="s">
        <v>174</v>
      </c>
    </row>
    <row r="33" ht="12.0" customHeight="1">
      <c r="A33" s="4">
        <v>43396.57261574074</v>
      </c>
      <c r="D33" s="3" t="s">
        <v>84</v>
      </c>
      <c r="F33" s="3" t="s">
        <v>50</v>
      </c>
      <c r="G33" s="3" t="s">
        <v>86</v>
      </c>
      <c r="H33" s="3" t="s">
        <v>22</v>
      </c>
      <c r="I33" s="3" t="s">
        <v>134</v>
      </c>
      <c r="J33" s="3" t="s">
        <v>53</v>
      </c>
      <c r="K33" s="3" t="s">
        <v>54</v>
      </c>
      <c r="L33" s="3" t="s">
        <v>55</v>
      </c>
      <c r="M33" s="3" t="s">
        <v>63</v>
      </c>
      <c r="N33" s="3" t="s">
        <v>63</v>
      </c>
      <c r="O33" s="3" t="s">
        <v>56</v>
      </c>
      <c r="P33" s="3" t="s">
        <v>57</v>
      </c>
      <c r="Q33" s="3" t="s">
        <v>58</v>
      </c>
      <c r="R33" s="3" t="s">
        <v>175</v>
      </c>
    </row>
    <row r="34" ht="12.0" customHeight="1">
      <c r="A34" s="4">
        <v>43396.57400462963</v>
      </c>
      <c r="B34" s="3" t="s">
        <v>176</v>
      </c>
      <c r="C34" s="3" t="s">
        <v>177</v>
      </c>
      <c r="D34" s="3" t="s">
        <v>48</v>
      </c>
      <c r="E34" s="3" t="s">
        <v>178</v>
      </c>
      <c r="F34" s="3" t="s">
        <v>179</v>
      </c>
      <c r="G34" s="3" t="s">
        <v>86</v>
      </c>
      <c r="H34" s="3" t="s">
        <v>22</v>
      </c>
      <c r="I34" s="3" t="s">
        <v>53</v>
      </c>
      <c r="J34" s="3" t="s">
        <v>70</v>
      </c>
      <c r="K34" s="3" t="s">
        <v>71</v>
      </c>
      <c r="L34" s="3" t="s">
        <v>56</v>
      </c>
      <c r="M34" s="3" t="s">
        <v>56</v>
      </c>
      <c r="N34" s="3" t="s">
        <v>56</v>
      </c>
      <c r="O34" s="3" t="s">
        <v>56</v>
      </c>
      <c r="P34" s="3" t="s">
        <v>97</v>
      </c>
      <c r="Q34" s="3" t="s">
        <v>58</v>
      </c>
      <c r="R34" s="3" t="s">
        <v>180</v>
      </c>
    </row>
    <row r="35" ht="12.0" customHeight="1">
      <c r="A35" s="4">
        <v>43396.588854166665</v>
      </c>
      <c r="C35" s="3" t="s">
        <v>152</v>
      </c>
      <c r="D35" s="3" t="s">
        <v>75</v>
      </c>
      <c r="E35" s="3" t="s">
        <v>49</v>
      </c>
      <c r="F35" s="3" t="s">
        <v>62</v>
      </c>
      <c r="G35" s="3" t="s">
        <v>51</v>
      </c>
      <c r="H35" s="3" t="s">
        <v>52</v>
      </c>
      <c r="I35" s="3" t="s">
        <v>53</v>
      </c>
      <c r="J35" s="3" t="s">
        <v>70</v>
      </c>
      <c r="K35" s="3" t="s">
        <v>54</v>
      </c>
      <c r="L35" s="3" t="s">
        <v>55</v>
      </c>
      <c r="M35" s="3" t="s">
        <v>78</v>
      </c>
      <c r="N35" s="3" t="s">
        <v>88</v>
      </c>
      <c r="O35" s="3" t="s">
        <v>56</v>
      </c>
      <c r="P35" s="3" t="s">
        <v>57</v>
      </c>
      <c r="Q35" s="3" t="s">
        <v>58</v>
      </c>
      <c r="R35" s="3" t="s">
        <v>181</v>
      </c>
    </row>
    <row r="36" ht="12.0" customHeight="1">
      <c r="A36" s="4">
        <v>43396.58960648148</v>
      </c>
      <c r="B36" s="3" t="s">
        <v>129</v>
      </c>
      <c r="C36" s="3" t="s">
        <v>81</v>
      </c>
      <c r="D36" s="3" t="s">
        <v>84</v>
      </c>
      <c r="E36" s="3" t="s">
        <v>49</v>
      </c>
      <c r="F36" s="3" t="s">
        <v>50</v>
      </c>
      <c r="G36" s="3" t="s">
        <v>51</v>
      </c>
      <c r="H36" s="3" t="s">
        <v>22</v>
      </c>
      <c r="I36" s="3" t="s">
        <v>69</v>
      </c>
      <c r="J36" s="3" t="s">
        <v>70</v>
      </c>
      <c r="K36" s="3" t="s">
        <v>71</v>
      </c>
      <c r="L36" s="3" t="s">
        <v>56</v>
      </c>
      <c r="M36" s="3" t="s">
        <v>56</v>
      </c>
      <c r="N36" s="3" t="s">
        <v>56</v>
      </c>
      <c r="O36" s="3" t="s">
        <v>56</v>
      </c>
      <c r="P36" s="3" t="s">
        <v>57</v>
      </c>
      <c r="Q36" s="3" t="s">
        <v>58</v>
      </c>
      <c r="R36" s="3" t="s">
        <v>182</v>
      </c>
    </row>
    <row r="37" ht="12.0" customHeight="1">
      <c r="A37" s="4">
        <v>43396.59479166667</v>
      </c>
      <c r="B37" s="3" t="s">
        <v>129</v>
      </c>
      <c r="C37" s="3" t="s">
        <v>81</v>
      </c>
      <c r="D37" s="3" t="s">
        <v>48</v>
      </c>
      <c r="E37" s="3" t="s">
        <v>49</v>
      </c>
      <c r="F37" s="3" t="s">
        <v>183</v>
      </c>
      <c r="G37" s="3" t="s">
        <v>149</v>
      </c>
      <c r="H37" s="3" t="s">
        <v>87</v>
      </c>
      <c r="I37" s="3" t="s">
        <v>53</v>
      </c>
      <c r="J37" s="3" t="s">
        <v>70</v>
      </c>
      <c r="K37" s="3" t="s">
        <v>54</v>
      </c>
      <c r="L37" s="3" t="s">
        <v>56</v>
      </c>
      <c r="M37" s="3" t="s">
        <v>56</v>
      </c>
      <c r="N37" s="3" t="s">
        <v>56</v>
      </c>
      <c r="O37" s="3" t="s">
        <v>56</v>
      </c>
      <c r="P37" s="3" t="s">
        <v>97</v>
      </c>
      <c r="Q37" s="3" t="s">
        <v>58</v>
      </c>
      <c r="R37" s="3" t="s">
        <v>184</v>
      </c>
    </row>
    <row r="38" ht="12.0" customHeight="1">
      <c r="A38" s="4">
        <v>43396.604166666664</v>
      </c>
      <c r="B38" s="3" t="s">
        <v>185</v>
      </c>
      <c r="C38" s="3" t="s">
        <v>186</v>
      </c>
      <c r="D38" s="3" t="s">
        <v>75</v>
      </c>
      <c r="E38" s="3" t="s">
        <v>187</v>
      </c>
      <c r="F38" s="3" t="s">
        <v>62</v>
      </c>
      <c r="G38" s="3" t="s">
        <v>105</v>
      </c>
      <c r="H38" s="3" t="s">
        <v>22</v>
      </c>
      <c r="I38" s="3" t="s">
        <v>53</v>
      </c>
      <c r="J38" s="3" t="s">
        <v>53</v>
      </c>
      <c r="K38" s="3" t="s">
        <v>71</v>
      </c>
      <c r="L38" s="3" t="s">
        <v>56</v>
      </c>
      <c r="M38" s="3" t="s">
        <v>63</v>
      </c>
      <c r="N38" s="3" t="s">
        <v>56</v>
      </c>
      <c r="O38" s="3" t="s">
        <v>56</v>
      </c>
      <c r="P38" s="3" t="s">
        <v>57</v>
      </c>
      <c r="Q38" s="3" t="s">
        <v>58</v>
      </c>
      <c r="R38" s="3" t="s">
        <v>188</v>
      </c>
    </row>
    <row r="39" ht="12.0" customHeight="1">
      <c r="A39" s="4">
        <v>43396.607395833336</v>
      </c>
      <c r="B39" s="3" t="s">
        <v>189</v>
      </c>
      <c r="C39" s="3" t="s">
        <v>100</v>
      </c>
      <c r="D39" s="3" t="s">
        <v>48</v>
      </c>
      <c r="E39" s="3" t="s">
        <v>190</v>
      </c>
      <c r="F39" s="3" t="s">
        <v>62</v>
      </c>
      <c r="G39" s="3" t="s">
        <v>86</v>
      </c>
      <c r="H39" s="3" t="s">
        <v>52</v>
      </c>
      <c r="I39" s="3" t="s">
        <v>53</v>
      </c>
      <c r="J39" s="3" t="s">
        <v>70</v>
      </c>
      <c r="K39" s="3" t="s">
        <v>54</v>
      </c>
      <c r="L39" s="3" t="s">
        <v>55</v>
      </c>
      <c r="M39" s="3" t="s">
        <v>63</v>
      </c>
      <c r="N39" s="3" t="s">
        <v>63</v>
      </c>
      <c r="O39" s="3" t="s">
        <v>56</v>
      </c>
      <c r="P39" s="3" t="s">
        <v>57</v>
      </c>
      <c r="Q39" s="3" t="s">
        <v>58</v>
      </c>
      <c r="R39" s="3" t="s">
        <v>191</v>
      </c>
    </row>
    <row r="40" ht="12.0" customHeight="1">
      <c r="A40" s="4">
        <v>43396.61068287037</v>
      </c>
      <c r="B40" s="3" t="s">
        <v>192</v>
      </c>
      <c r="C40" s="3" t="s">
        <v>81</v>
      </c>
      <c r="D40" s="3" t="s">
        <v>75</v>
      </c>
      <c r="F40" s="3" t="s">
        <v>50</v>
      </c>
      <c r="G40" s="3" t="s">
        <v>86</v>
      </c>
      <c r="H40" s="3" t="s">
        <v>52</v>
      </c>
      <c r="I40" s="3" t="s">
        <v>53</v>
      </c>
      <c r="J40" s="3" t="s">
        <v>53</v>
      </c>
      <c r="K40" s="3" t="s">
        <v>54</v>
      </c>
      <c r="L40" s="3" t="s">
        <v>55</v>
      </c>
      <c r="M40" s="3" t="s">
        <v>88</v>
      </c>
      <c r="N40" s="3" t="s">
        <v>78</v>
      </c>
      <c r="O40" s="3" t="s">
        <v>88</v>
      </c>
      <c r="P40" s="3" t="s">
        <v>57</v>
      </c>
      <c r="Q40" s="3" t="s">
        <v>89</v>
      </c>
      <c r="R40" s="3" t="s">
        <v>193</v>
      </c>
    </row>
    <row r="41" ht="12.0" customHeight="1">
      <c r="A41" s="4">
        <v>43396.61400462963</v>
      </c>
      <c r="B41" s="3" t="s">
        <v>194</v>
      </c>
      <c r="C41" s="3" t="s">
        <v>145</v>
      </c>
      <c r="D41" s="3" t="s">
        <v>84</v>
      </c>
      <c r="E41" s="3" t="s">
        <v>195</v>
      </c>
      <c r="F41" s="3" t="s">
        <v>50</v>
      </c>
      <c r="G41" s="3" t="s">
        <v>105</v>
      </c>
      <c r="H41" s="3" t="s">
        <v>52</v>
      </c>
      <c r="I41" s="3" t="s">
        <v>53</v>
      </c>
      <c r="J41" s="3" t="s">
        <v>53</v>
      </c>
      <c r="K41" s="3" t="s">
        <v>71</v>
      </c>
      <c r="L41" s="3" t="s">
        <v>56</v>
      </c>
      <c r="M41" s="3" t="s">
        <v>63</v>
      </c>
      <c r="N41" s="3" t="s">
        <v>63</v>
      </c>
      <c r="O41" s="3" t="s">
        <v>56</v>
      </c>
      <c r="P41" s="3" t="s">
        <v>57</v>
      </c>
      <c r="Q41" s="3" t="s">
        <v>58</v>
      </c>
      <c r="R41" s="3" t="s">
        <v>196</v>
      </c>
    </row>
    <row r="42" ht="12.0" customHeight="1">
      <c r="A42" s="4">
        <v>43396.88613425926</v>
      </c>
      <c r="B42" s="3" t="s">
        <v>197</v>
      </c>
      <c r="C42" s="3" t="s">
        <v>138</v>
      </c>
      <c r="D42" s="3" t="s">
        <v>48</v>
      </c>
      <c r="E42" s="3" t="s">
        <v>198</v>
      </c>
      <c r="F42" s="3" t="s">
        <v>62</v>
      </c>
      <c r="G42" s="3" t="s">
        <v>51</v>
      </c>
      <c r="H42" s="3" t="s">
        <v>22</v>
      </c>
      <c r="I42" s="3" t="s">
        <v>53</v>
      </c>
      <c r="J42" s="3" t="s">
        <v>70</v>
      </c>
      <c r="K42" s="3" t="s">
        <v>54</v>
      </c>
      <c r="L42" s="3" t="s">
        <v>55</v>
      </c>
      <c r="M42" s="3" t="s">
        <v>63</v>
      </c>
      <c r="N42" s="3" t="s">
        <v>63</v>
      </c>
      <c r="O42" s="3" t="s">
        <v>88</v>
      </c>
      <c r="P42" s="3" t="s">
        <v>57</v>
      </c>
      <c r="Q42" s="3" t="s">
        <v>89</v>
      </c>
      <c r="R42" s="3" t="s">
        <v>199</v>
      </c>
    </row>
    <row r="43" ht="12.0" customHeight="1">
      <c r="A43" s="4">
        <v>43402.58520833333</v>
      </c>
      <c r="B43" s="3" t="s">
        <v>200</v>
      </c>
      <c r="C43" s="3" t="s">
        <v>138</v>
      </c>
      <c r="D43" s="3" t="s">
        <v>84</v>
      </c>
      <c r="E43" s="3" t="s">
        <v>201</v>
      </c>
      <c r="F43" s="3" t="s">
        <v>50</v>
      </c>
      <c r="G43" s="3" t="s">
        <v>105</v>
      </c>
      <c r="H43" s="3" t="s">
        <v>22</v>
      </c>
      <c r="I43" s="3" t="s">
        <v>53</v>
      </c>
      <c r="J43" s="3" t="s">
        <v>53</v>
      </c>
      <c r="K43" s="3" t="s">
        <v>54</v>
      </c>
      <c r="L43" s="3" t="s">
        <v>55</v>
      </c>
      <c r="M43" s="3" t="s">
        <v>63</v>
      </c>
      <c r="N43" s="3" t="s">
        <v>56</v>
      </c>
      <c r="O43" s="3" t="s">
        <v>78</v>
      </c>
      <c r="P43" s="3" t="s">
        <v>57</v>
      </c>
      <c r="Q43" s="3" t="s">
        <v>58</v>
      </c>
      <c r="R43" s="3" t="s">
        <v>202</v>
      </c>
    </row>
    <row r="44" ht="12.0" customHeight="1">
      <c r="A44" s="4">
        <v>43402.59442129629</v>
      </c>
      <c r="B44" s="3" t="s">
        <v>203</v>
      </c>
      <c r="C44" s="3" t="s">
        <v>204</v>
      </c>
      <c r="D44" s="3" t="s">
        <v>75</v>
      </c>
      <c r="E44" s="3" t="s">
        <v>139</v>
      </c>
      <c r="F44" s="3" t="s">
        <v>50</v>
      </c>
      <c r="G44" s="3" t="s">
        <v>51</v>
      </c>
      <c r="H44" s="3" t="s">
        <v>22</v>
      </c>
      <c r="I44" s="3" t="s">
        <v>134</v>
      </c>
      <c r="J44" s="3" t="s">
        <v>70</v>
      </c>
      <c r="K44" s="3" t="s">
        <v>71</v>
      </c>
      <c r="L44" s="3" t="s">
        <v>56</v>
      </c>
      <c r="M44" s="3" t="s">
        <v>56</v>
      </c>
      <c r="N44" s="3" t="s">
        <v>78</v>
      </c>
      <c r="O44" s="3" t="s">
        <v>78</v>
      </c>
      <c r="P44" s="3" t="s">
        <v>57</v>
      </c>
      <c r="Q44" s="3" t="s">
        <v>58</v>
      </c>
      <c r="R44" s="3" t="s">
        <v>205</v>
      </c>
    </row>
    <row r="45" ht="12.0" customHeight="1">
      <c r="A45" s="4">
        <v>43402.59925925926</v>
      </c>
      <c r="B45" s="3" t="s">
        <v>206</v>
      </c>
      <c r="C45" s="3" t="s">
        <v>207</v>
      </c>
      <c r="D45" s="3" t="s">
        <v>48</v>
      </c>
      <c r="E45" s="3" t="s">
        <v>49</v>
      </c>
      <c r="F45" s="3" t="s">
        <v>62</v>
      </c>
      <c r="G45" s="3" t="s">
        <v>105</v>
      </c>
      <c r="H45" s="3" t="s">
        <v>52</v>
      </c>
      <c r="I45" s="3" t="s">
        <v>134</v>
      </c>
      <c r="J45" s="3" t="s">
        <v>70</v>
      </c>
      <c r="K45" s="3" t="s">
        <v>71</v>
      </c>
      <c r="L45" s="3" t="s">
        <v>56</v>
      </c>
      <c r="M45" s="3" t="s">
        <v>56</v>
      </c>
      <c r="N45" s="3" t="s">
        <v>78</v>
      </c>
      <c r="O45" s="3" t="s">
        <v>78</v>
      </c>
      <c r="P45" s="3" t="s">
        <v>57</v>
      </c>
      <c r="Q45" s="3" t="s">
        <v>89</v>
      </c>
      <c r="R45" s="3" t="s">
        <v>208</v>
      </c>
    </row>
    <row r="46" ht="12.0" customHeight="1">
      <c r="A46" s="4">
        <v>43402.59951388889</v>
      </c>
      <c r="B46" s="3" t="s">
        <v>209</v>
      </c>
      <c r="C46" s="3" t="s">
        <v>81</v>
      </c>
      <c r="D46" s="3" t="s">
        <v>48</v>
      </c>
      <c r="E46" s="3" t="s">
        <v>210</v>
      </c>
      <c r="F46" s="3" t="s">
        <v>50</v>
      </c>
      <c r="G46" s="3" t="s">
        <v>51</v>
      </c>
      <c r="H46" s="3" t="s">
        <v>22</v>
      </c>
      <c r="I46" s="3" t="s">
        <v>53</v>
      </c>
      <c r="J46" s="3" t="s">
        <v>70</v>
      </c>
      <c r="K46" s="3" t="s">
        <v>71</v>
      </c>
      <c r="L46" s="3" t="s">
        <v>78</v>
      </c>
      <c r="M46" s="3" t="s">
        <v>78</v>
      </c>
      <c r="N46" s="3" t="s">
        <v>78</v>
      </c>
      <c r="O46" s="3" t="s">
        <v>78</v>
      </c>
      <c r="P46" s="3" t="s">
        <v>57</v>
      </c>
      <c r="Q46" s="3" t="s">
        <v>58</v>
      </c>
      <c r="R46" s="3" t="s">
        <v>211</v>
      </c>
    </row>
    <row r="47" ht="12.0" customHeight="1">
      <c r="A47" s="4">
        <v>43402.60491898148</v>
      </c>
      <c r="B47" s="3" t="s">
        <v>212</v>
      </c>
      <c r="C47" s="3" t="s">
        <v>213</v>
      </c>
      <c r="D47" s="3" t="s">
        <v>48</v>
      </c>
      <c r="E47" s="3" t="s">
        <v>214</v>
      </c>
      <c r="F47" s="3" t="s">
        <v>50</v>
      </c>
      <c r="G47" s="3" t="s">
        <v>105</v>
      </c>
      <c r="H47" s="3" t="s">
        <v>22</v>
      </c>
      <c r="I47" s="3" t="s">
        <v>53</v>
      </c>
      <c r="J47" s="3" t="s">
        <v>70</v>
      </c>
      <c r="K47" s="3" t="s">
        <v>71</v>
      </c>
      <c r="L47" s="3" t="s">
        <v>56</v>
      </c>
      <c r="M47" s="3" t="s">
        <v>56</v>
      </c>
      <c r="N47" s="3" t="s">
        <v>78</v>
      </c>
      <c r="O47" s="3" t="s">
        <v>78</v>
      </c>
      <c r="P47" s="3" t="s">
        <v>154</v>
      </c>
      <c r="Q47" s="3" t="s">
        <v>89</v>
      </c>
      <c r="R47" s="3" t="s">
        <v>215</v>
      </c>
    </row>
    <row r="48" ht="12.0" customHeight="1">
      <c r="A48" s="4">
        <v>43402.60594907407</v>
      </c>
      <c r="B48" s="3" t="s">
        <v>212</v>
      </c>
      <c r="C48" s="3" t="s">
        <v>213</v>
      </c>
      <c r="E48" s="3" t="s">
        <v>214</v>
      </c>
      <c r="F48" s="3" t="s">
        <v>50</v>
      </c>
      <c r="G48" s="3" t="s">
        <v>105</v>
      </c>
      <c r="H48" s="3" t="s">
        <v>22</v>
      </c>
      <c r="I48" s="3" t="s">
        <v>53</v>
      </c>
      <c r="J48" s="3" t="s">
        <v>70</v>
      </c>
      <c r="K48" s="3" t="s">
        <v>71</v>
      </c>
      <c r="L48" s="3" t="s">
        <v>56</v>
      </c>
      <c r="M48" s="3" t="s">
        <v>56</v>
      </c>
      <c r="N48" s="3" t="s">
        <v>78</v>
      </c>
      <c r="O48" s="3" t="s">
        <v>78</v>
      </c>
      <c r="P48" s="3" t="s">
        <v>154</v>
      </c>
      <c r="Q48" s="3" t="s">
        <v>89</v>
      </c>
      <c r="R48" s="3" t="s">
        <v>215</v>
      </c>
    </row>
    <row r="49" ht="12.0" customHeight="1">
      <c r="A49" s="4">
        <v>43402.609606481485</v>
      </c>
      <c r="B49" s="3" t="s">
        <v>216</v>
      </c>
      <c r="C49" s="3" t="s">
        <v>138</v>
      </c>
      <c r="D49" s="3" t="s">
        <v>75</v>
      </c>
      <c r="E49" s="3" t="s">
        <v>217</v>
      </c>
      <c r="F49" s="3" t="s">
        <v>50</v>
      </c>
      <c r="G49" s="3" t="s">
        <v>105</v>
      </c>
      <c r="H49" s="3" t="s">
        <v>22</v>
      </c>
      <c r="I49" s="3" t="s">
        <v>134</v>
      </c>
      <c r="J49" s="3" t="s">
        <v>70</v>
      </c>
      <c r="K49" s="3" t="s">
        <v>54</v>
      </c>
      <c r="L49" s="3" t="s">
        <v>56</v>
      </c>
      <c r="M49" s="3" t="s">
        <v>63</v>
      </c>
      <c r="N49" s="3" t="s">
        <v>56</v>
      </c>
      <c r="O49" s="3" t="s">
        <v>78</v>
      </c>
      <c r="P49" s="3" t="s">
        <v>57</v>
      </c>
      <c r="Q49" s="3" t="s">
        <v>58</v>
      </c>
      <c r="R49" s="3" t="s">
        <v>218</v>
      </c>
    </row>
    <row r="50" ht="12.0" customHeight="1">
      <c r="A50" s="4">
        <v>43402.610671296294</v>
      </c>
      <c r="B50" s="3" t="s">
        <v>219</v>
      </c>
      <c r="C50" s="3" t="s">
        <v>81</v>
      </c>
      <c r="D50" s="3" t="s">
        <v>84</v>
      </c>
      <c r="E50" s="3" t="s">
        <v>220</v>
      </c>
      <c r="F50" s="3" t="s">
        <v>50</v>
      </c>
      <c r="G50" s="3" t="s">
        <v>51</v>
      </c>
      <c r="H50" s="3" t="s">
        <v>22</v>
      </c>
      <c r="I50" s="3" t="s">
        <v>53</v>
      </c>
      <c r="J50" s="3" t="s">
        <v>70</v>
      </c>
      <c r="K50" s="3" t="s">
        <v>71</v>
      </c>
      <c r="L50" s="3" t="s">
        <v>56</v>
      </c>
      <c r="M50" s="3" t="s">
        <v>56</v>
      </c>
      <c r="N50" s="3" t="s">
        <v>56</v>
      </c>
      <c r="O50" s="3" t="s">
        <v>56</v>
      </c>
      <c r="P50" s="3" t="s">
        <v>57</v>
      </c>
      <c r="Q50" s="3" t="s">
        <v>89</v>
      </c>
      <c r="R50" s="3" t="s">
        <v>221</v>
      </c>
    </row>
    <row r="51" ht="12.0" customHeight="1">
      <c r="A51" s="4">
        <v>43402.612129629626</v>
      </c>
      <c r="B51" s="3" t="s">
        <v>222</v>
      </c>
      <c r="C51" s="3" t="s">
        <v>138</v>
      </c>
      <c r="D51" s="3" t="s">
        <v>48</v>
      </c>
      <c r="E51" s="3" t="s">
        <v>223</v>
      </c>
      <c r="F51" s="3" t="s">
        <v>50</v>
      </c>
      <c r="G51" s="3" t="s">
        <v>105</v>
      </c>
      <c r="H51" s="3" t="s">
        <v>22</v>
      </c>
      <c r="I51" s="3" t="s">
        <v>53</v>
      </c>
      <c r="J51" s="3" t="s">
        <v>70</v>
      </c>
      <c r="K51" s="3" t="s">
        <v>54</v>
      </c>
      <c r="L51" s="3" t="s">
        <v>56</v>
      </c>
      <c r="M51" s="3" t="s">
        <v>56</v>
      </c>
      <c r="N51" s="3" t="s">
        <v>56</v>
      </c>
      <c r="O51" s="3" t="s">
        <v>56</v>
      </c>
      <c r="P51" s="3" t="s">
        <v>57</v>
      </c>
      <c r="Q51" s="3" t="s">
        <v>89</v>
      </c>
      <c r="R51" s="3" t="s">
        <v>224</v>
      </c>
    </row>
    <row r="52" ht="12.0" customHeight="1">
      <c r="A52" s="4">
        <v>43402.61347222222</v>
      </c>
      <c r="B52" s="3" t="s">
        <v>219</v>
      </c>
      <c r="C52" s="3" t="s">
        <v>152</v>
      </c>
      <c r="D52" s="3" t="s">
        <v>84</v>
      </c>
      <c r="E52" s="3" t="s">
        <v>49</v>
      </c>
      <c r="F52" s="3" t="s">
        <v>50</v>
      </c>
      <c r="G52" s="3" t="s">
        <v>51</v>
      </c>
      <c r="H52" s="3" t="s">
        <v>22</v>
      </c>
      <c r="I52" s="3" t="s">
        <v>53</v>
      </c>
      <c r="J52" s="3" t="s">
        <v>70</v>
      </c>
      <c r="K52" s="3" t="s">
        <v>71</v>
      </c>
      <c r="L52" s="3" t="s">
        <v>56</v>
      </c>
      <c r="M52" s="3" t="s">
        <v>56</v>
      </c>
      <c r="N52" s="3" t="s">
        <v>56</v>
      </c>
      <c r="O52" s="3" t="s">
        <v>56</v>
      </c>
      <c r="P52" s="3" t="s">
        <v>97</v>
      </c>
      <c r="Q52" s="3" t="s">
        <v>58</v>
      </c>
      <c r="R52" s="3" t="s">
        <v>225</v>
      </c>
    </row>
    <row r="53" ht="12.0" customHeight="1">
      <c r="A53" s="4">
        <v>43402.61837962963</v>
      </c>
      <c r="B53" s="3" t="s">
        <v>226</v>
      </c>
      <c r="C53" s="3" t="s">
        <v>138</v>
      </c>
      <c r="D53" s="3" t="s">
        <v>67</v>
      </c>
      <c r="E53" s="3" t="s">
        <v>227</v>
      </c>
      <c r="F53" s="3" t="s">
        <v>50</v>
      </c>
      <c r="G53" s="3" t="s">
        <v>105</v>
      </c>
      <c r="H53" s="3" t="s">
        <v>52</v>
      </c>
      <c r="I53" s="3" t="s">
        <v>53</v>
      </c>
      <c r="J53" s="3" t="s">
        <v>70</v>
      </c>
      <c r="K53" s="3" t="s">
        <v>54</v>
      </c>
      <c r="L53" s="3" t="s">
        <v>55</v>
      </c>
      <c r="M53" s="3" t="s">
        <v>63</v>
      </c>
      <c r="N53" s="3" t="s">
        <v>78</v>
      </c>
      <c r="O53" s="3" t="s">
        <v>78</v>
      </c>
      <c r="P53" s="3" t="s">
        <v>57</v>
      </c>
      <c r="Q53" s="3" t="s">
        <v>89</v>
      </c>
      <c r="R53" s="3" t="s">
        <v>228</v>
      </c>
    </row>
    <row r="54" ht="12.0" customHeight="1">
      <c r="A54" s="4">
        <v>43402.62342592593</v>
      </c>
      <c r="C54" s="3" t="s">
        <v>229</v>
      </c>
      <c r="D54" s="3" t="s">
        <v>67</v>
      </c>
      <c r="E54" s="3" t="s">
        <v>230</v>
      </c>
      <c r="F54" s="3" t="s">
        <v>50</v>
      </c>
      <c r="G54" s="3" t="s">
        <v>105</v>
      </c>
      <c r="H54" s="3" t="s">
        <v>22</v>
      </c>
      <c r="I54" s="3" t="s">
        <v>134</v>
      </c>
      <c r="J54" s="3" t="s">
        <v>127</v>
      </c>
      <c r="K54" s="3" t="s">
        <v>71</v>
      </c>
      <c r="L54" s="3" t="s">
        <v>56</v>
      </c>
      <c r="M54" s="3" t="s">
        <v>88</v>
      </c>
      <c r="N54" s="3" t="s">
        <v>78</v>
      </c>
      <c r="O54" s="3" t="s">
        <v>88</v>
      </c>
      <c r="P54" s="3" t="s">
        <v>97</v>
      </c>
      <c r="Q54" s="3" t="s">
        <v>89</v>
      </c>
      <c r="R54" s="3" t="s">
        <v>231</v>
      </c>
    </row>
    <row r="55" ht="12.0" customHeight="1">
      <c r="A55" s="4">
        <v>43403.48320601852</v>
      </c>
      <c r="B55" s="3" t="s">
        <v>232</v>
      </c>
      <c r="C55" s="3" t="s">
        <v>138</v>
      </c>
      <c r="D55" s="3" t="s">
        <v>75</v>
      </c>
      <c r="E55" s="3" t="s">
        <v>85</v>
      </c>
      <c r="F55" s="3" t="s">
        <v>50</v>
      </c>
      <c r="G55" s="3" t="s">
        <v>105</v>
      </c>
      <c r="H55" s="3" t="s">
        <v>87</v>
      </c>
      <c r="I55" s="3" t="s">
        <v>53</v>
      </c>
      <c r="J55" s="3" t="s">
        <v>53</v>
      </c>
      <c r="K55" s="3" t="s">
        <v>54</v>
      </c>
      <c r="L55" s="3" t="s">
        <v>55</v>
      </c>
      <c r="M55" s="3" t="s">
        <v>63</v>
      </c>
      <c r="N55" s="3" t="s">
        <v>56</v>
      </c>
      <c r="O55" s="3" t="s">
        <v>78</v>
      </c>
      <c r="P55" s="3" t="s">
        <v>57</v>
      </c>
      <c r="Q55" s="3" t="s">
        <v>58</v>
      </c>
      <c r="R55" s="3" t="s">
        <v>233</v>
      </c>
    </row>
    <row r="56" ht="12.0" customHeight="1">
      <c r="A56" s="4">
        <v>43403.48988425926</v>
      </c>
      <c r="D56" s="3" t="s">
        <v>84</v>
      </c>
      <c r="E56" s="3" t="s">
        <v>49</v>
      </c>
      <c r="F56" s="3" t="s">
        <v>50</v>
      </c>
      <c r="G56" s="3" t="s">
        <v>86</v>
      </c>
      <c r="H56" s="3" t="s">
        <v>77</v>
      </c>
      <c r="I56" s="3" t="s">
        <v>82</v>
      </c>
      <c r="J56" s="3" t="s">
        <v>53</v>
      </c>
      <c r="K56" s="3" t="s">
        <v>54</v>
      </c>
      <c r="L56" s="3" t="s">
        <v>55</v>
      </c>
      <c r="M56" s="3" t="s">
        <v>56</v>
      </c>
      <c r="N56" s="3" t="s">
        <v>63</v>
      </c>
      <c r="O56" s="3" t="s">
        <v>56</v>
      </c>
      <c r="P56" s="3" t="s">
        <v>57</v>
      </c>
      <c r="Q56" s="3" t="s">
        <v>58</v>
      </c>
      <c r="R56" s="3" t="s">
        <v>234</v>
      </c>
    </row>
    <row r="57" ht="12.0" customHeight="1">
      <c r="A57" s="4">
        <v>43403.496886574074</v>
      </c>
      <c r="C57" s="3" t="s">
        <v>145</v>
      </c>
      <c r="D57" s="3" t="s">
        <v>75</v>
      </c>
      <c r="E57" s="3" t="s">
        <v>49</v>
      </c>
      <c r="F57" s="3" t="s">
        <v>62</v>
      </c>
      <c r="G57" s="3" t="s">
        <v>86</v>
      </c>
      <c r="H57" s="3" t="s">
        <v>22</v>
      </c>
      <c r="I57" s="3" t="s">
        <v>82</v>
      </c>
      <c r="J57" s="3" t="s">
        <v>82</v>
      </c>
      <c r="K57" s="3" t="s">
        <v>54</v>
      </c>
      <c r="L57" s="3" t="s">
        <v>56</v>
      </c>
      <c r="M57" s="3" t="s">
        <v>56</v>
      </c>
      <c r="N57" s="3" t="s">
        <v>56</v>
      </c>
      <c r="O57" s="3" t="s">
        <v>56</v>
      </c>
      <c r="P57" s="3" t="s">
        <v>57</v>
      </c>
      <c r="Q57" s="3" t="s">
        <v>89</v>
      </c>
    </row>
    <row r="58" ht="12.0" customHeight="1">
      <c r="A58" s="4">
        <v>43403.5072337963</v>
      </c>
      <c r="C58" s="3" t="s">
        <v>145</v>
      </c>
      <c r="D58" s="3" t="s">
        <v>48</v>
      </c>
      <c r="E58" s="3" t="s">
        <v>235</v>
      </c>
      <c r="F58" s="3" t="s">
        <v>62</v>
      </c>
      <c r="G58" s="3" t="s">
        <v>86</v>
      </c>
      <c r="H58" s="3" t="s">
        <v>22</v>
      </c>
      <c r="I58" s="3" t="s">
        <v>82</v>
      </c>
      <c r="J58" s="3" t="s">
        <v>82</v>
      </c>
      <c r="K58" s="3" t="s">
        <v>54</v>
      </c>
      <c r="L58" s="3" t="s">
        <v>55</v>
      </c>
      <c r="M58" s="3" t="s">
        <v>63</v>
      </c>
      <c r="N58" s="3" t="s">
        <v>78</v>
      </c>
      <c r="O58" s="3" t="s">
        <v>56</v>
      </c>
      <c r="P58" s="3" t="s">
        <v>57</v>
      </c>
      <c r="Q58" s="3" t="s">
        <v>58</v>
      </c>
      <c r="R58" s="3" t="s">
        <v>236</v>
      </c>
    </row>
    <row r="59" ht="12.0" customHeight="1">
      <c r="A59" s="4">
        <v>43403.50898148148</v>
      </c>
      <c r="B59" s="3" t="s">
        <v>237</v>
      </c>
      <c r="C59" s="3" t="s">
        <v>142</v>
      </c>
      <c r="D59" s="3" t="s">
        <v>48</v>
      </c>
      <c r="E59" s="3" t="s">
        <v>169</v>
      </c>
      <c r="F59" s="3" t="s">
        <v>50</v>
      </c>
      <c r="G59" s="3" t="s">
        <v>105</v>
      </c>
      <c r="H59" s="3" t="s">
        <v>52</v>
      </c>
      <c r="I59" s="3" t="s">
        <v>82</v>
      </c>
      <c r="J59" s="3" t="s">
        <v>82</v>
      </c>
      <c r="K59" s="3" t="s">
        <v>54</v>
      </c>
      <c r="L59" s="3" t="s">
        <v>55</v>
      </c>
      <c r="M59" s="3" t="s">
        <v>63</v>
      </c>
      <c r="N59" s="3" t="s">
        <v>63</v>
      </c>
      <c r="O59" s="3" t="s">
        <v>56</v>
      </c>
      <c r="P59" s="3" t="s">
        <v>57</v>
      </c>
      <c r="Q59" s="3" t="s">
        <v>89</v>
      </c>
      <c r="R59" s="3" t="s">
        <v>238</v>
      </c>
    </row>
    <row r="60" ht="12.0" customHeight="1">
      <c r="A60" s="4">
        <v>43403.51513888889</v>
      </c>
      <c r="B60" s="3" t="s">
        <v>239</v>
      </c>
      <c r="C60" s="3" t="s">
        <v>132</v>
      </c>
      <c r="D60" s="3" t="s">
        <v>84</v>
      </c>
      <c r="E60" s="3" t="s">
        <v>240</v>
      </c>
      <c r="F60" s="3" t="s">
        <v>50</v>
      </c>
      <c r="G60" s="3" t="s">
        <v>51</v>
      </c>
      <c r="H60" s="3" t="s">
        <v>22</v>
      </c>
      <c r="I60" s="3" t="s">
        <v>53</v>
      </c>
      <c r="J60" s="3" t="s">
        <v>241</v>
      </c>
      <c r="K60" s="3" t="s">
        <v>71</v>
      </c>
      <c r="L60" s="3" t="s">
        <v>55</v>
      </c>
      <c r="M60" s="3" t="s">
        <v>63</v>
      </c>
      <c r="N60" s="3" t="s">
        <v>56</v>
      </c>
      <c r="O60" s="3" t="s">
        <v>56</v>
      </c>
      <c r="P60" s="3" t="s">
        <v>154</v>
      </c>
      <c r="Q60" s="3" t="s">
        <v>58</v>
      </c>
      <c r="R60" s="3" t="s">
        <v>242</v>
      </c>
    </row>
    <row r="61" ht="12.0" customHeight="1">
      <c r="A61" s="4">
        <v>43403.52011574074</v>
      </c>
      <c r="B61" s="3" t="s">
        <v>243</v>
      </c>
      <c r="C61" s="3" t="s">
        <v>207</v>
      </c>
      <c r="D61" s="3" t="s">
        <v>84</v>
      </c>
      <c r="F61" s="3" t="s">
        <v>62</v>
      </c>
      <c r="G61" s="3" t="s">
        <v>105</v>
      </c>
      <c r="H61" s="3" t="s">
        <v>77</v>
      </c>
      <c r="I61" s="3" t="s">
        <v>82</v>
      </c>
      <c r="J61" s="3" t="s">
        <v>82</v>
      </c>
      <c r="K61" s="3" t="s">
        <v>71</v>
      </c>
      <c r="L61" s="3" t="s">
        <v>55</v>
      </c>
      <c r="M61" s="3" t="s">
        <v>63</v>
      </c>
      <c r="N61" s="3" t="s">
        <v>78</v>
      </c>
      <c r="O61" s="3" t="s">
        <v>78</v>
      </c>
      <c r="P61" s="3" t="s">
        <v>57</v>
      </c>
      <c r="Q61" s="3" t="s">
        <v>58</v>
      </c>
      <c r="R61" s="3" t="s">
        <v>244</v>
      </c>
    </row>
    <row r="62" ht="12.0" customHeight="1">
      <c r="A62" s="4">
        <v>43403.525405092594</v>
      </c>
      <c r="C62" s="3" t="s">
        <v>138</v>
      </c>
      <c r="D62" s="3" t="s">
        <v>75</v>
      </c>
      <c r="E62" s="3" t="s">
        <v>49</v>
      </c>
      <c r="F62" s="3" t="s">
        <v>50</v>
      </c>
      <c r="G62" s="3" t="s">
        <v>105</v>
      </c>
      <c r="H62" s="3" t="s">
        <v>77</v>
      </c>
      <c r="I62" s="3" t="s">
        <v>82</v>
      </c>
      <c r="J62" s="3" t="s">
        <v>82</v>
      </c>
      <c r="K62" s="3" t="s">
        <v>71</v>
      </c>
      <c r="L62" s="3" t="s">
        <v>78</v>
      </c>
      <c r="M62" s="3" t="s">
        <v>56</v>
      </c>
      <c r="N62" s="3" t="s">
        <v>78</v>
      </c>
      <c r="O62" s="3" t="s">
        <v>78</v>
      </c>
      <c r="P62" s="3" t="s">
        <v>57</v>
      </c>
      <c r="Q62" s="3" t="s">
        <v>58</v>
      </c>
      <c r="R62" s="3" t="s">
        <v>245</v>
      </c>
    </row>
    <row r="63" ht="12.0" customHeight="1">
      <c r="A63" s="4">
        <v>43403.529328703706</v>
      </c>
      <c r="B63" s="3" t="s">
        <v>246</v>
      </c>
      <c r="C63" s="3" t="s">
        <v>81</v>
      </c>
      <c r="D63" s="3" t="s">
        <v>48</v>
      </c>
      <c r="E63" s="3" t="s">
        <v>247</v>
      </c>
      <c r="F63" s="3" t="s">
        <v>50</v>
      </c>
      <c r="G63" s="3" t="s">
        <v>51</v>
      </c>
      <c r="H63" s="3" t="s">
        <v>22</v>
      </c>
      <c r="I63" s="3" t="s">
        <v>53</v>
      </c>
      <c r="J63" s="3" t="s">
        <v>53</v>
      </c>
      <c r="K63" s="3" t="s">
        <v>71</v>
      </c>
      <c r="L63" s="3" t="s">
        <v>56</v>
      </c>
      <c r="M63" s="3" t="s">
        <v>56</v>
      </c>
      <c r="N63" s="3" t="s">
        <v>78</v>
      </c>
      <c r="O63" s="3" t="s">
        <v>56</v>
      </c>
      <c r="P63" s="3" t="s">
        <v>57</v>
      </c>
      <c r="Q63" s="3" t="s">
        <v>58</v>
      </c>
      <c r="R63" s="3" t="s">
        <v>248</v>
      </c>
    </row>
    <row r="64" ht="12.0" customHeight="1">
      <c r="A64" s="4">
        <v>43409.46776620371</v>
      </c>
      <c r="B64" s="3" t="s">
        <v>249</v>
      </c>
      <c r="C64" s="3" t="s">
        <v>250</v>
      </c>
      <c r="D64" s="3" t="s">
        <v>67</v>
      </c>
      <c r="E64" s="3" t="s">
        <v>251</v>
      </c>
      <c r="F64" s="3" t="s">
        <v>50</v>
      </c>
      <c r="G64" s="3" t="s">
        <v>86</v>
      </c>
      <c r="H64" s="3" t="s">
        <v>77</v>
      </c>
      <c r="I64" s="3" t="s">
        <v>82</v>
      </c>
      <c r="J64" s="3" t="s">
        <v>70</v>
      </c>
      <c r="K64" s="3" t="s">
        <v>54</v>
      </c>
      <c r="L64" s="3" t="s">
        <v>56</v>
      </c>
      <c r="M64" s="3" t="s">
        <v>63</v>
      </c>
      <c r="N64" s="3" t="s">
        <v>63</v>
      </c>
      <c r="O64" s="3" t="s">
        <v>78</v>
      </c>
      <c r="P64" s="3" t="s">
        <v>154</v>
      </c>
      <c r="Q64" s="3" t="s">
        <v>58</v>
      </c>
      <c r="R64" s="3" t="s">
        <v>252</v>
      </c>
    </row>
    <row r="65" ht="12.0" customHeight="1">
      <c r="A65" s="4">
        <v>43409.47106481482</v>
      </c>
      <c r="B65" s="3" t="s">
        <v>253</v>
      </c>
      <c r="C65" s="3" t="s">
        <v>254</v>
      </c>
      <c r="D65" s="3" t="s">
        <v>48</v>
      </c>
      <c r="E65" s="3" t="s">
        <v>169</v>
      </c>
      <c r="F65" s="3" t="s">
        <v>50</v>
      </c>
      <c r="G65" s="3" t="s">
        <v>105</v>
      </c>
      <c r="H65" s="3" t="s">
        <v>77</v>
      </c>
      <c r="I65" s="3" t="s">
        <v>69</v>
      </c>
      <c r="J65" s="3" t="s">
        <v>70</v>
      </c>
      <c r="K65" s="3" t="s">
        <v>54</v>
      </c>
      <c r="L65" s="3" t="s">
        <v>56</v>
      </c>
      <c r="M65" s="3" t="s">
        <v>56</v>
      </c>
      <c r="N65" s="3" t="s">
        <v>78</v>
      </c>
      <c r="O65" s="3" t="s">
        <v>78</v>
      </c>
      <c r="P65" s="3" t="s">
        <v>57</v>
      </c>
      <c r="Q65" s="3" t="s">
        <v>58</v>
      </c>
      <c r="R65" s="3" t="s">
        <v>255</v>
      </c>
    </row>
    <row r="66" ht="12.0" customHeight="1">
      <c r="A66" s="4">
        <v>43409.47439814815</v>
      </c>
      <c r="C66" s="3" t="s">
        <v>256</v>
      </c>
      <c r="D66" s="3" t="s">
        <v>48</v>
      </c>
      <c r="E66" s="3" t="s">
        <v>257</v>
      </c>
      <c r="F66" s="3" t="s">
        <v>50</v>
      </c>
      <c r="H66" s="3" t="s">
        <v>52</v>
      </c>
      <c r="K66" s="3" t="s">
        <v>71</v>
      </c>
      <c r="L66" s="3" t="s">
        <v>55</v>
      </c>
      <c r="M66" s="3" t="s">
        <v>56</v>
      </c>
      <c r="N66" s="3" t="s">
        <v>78</v>
      </c>
      <c r="O66" s="3" t="s">
        <v>78</v>
      </c>
      <c r="P66" s="3" t="s">
        <v>57</v>
      </c>
      <c r="Q66" s="3" t="s">
        <v>89</v>
      </c>
      <c r="R66" s="3" t="s">
        <v>258</v>
      </c>
    </row>
    <row r="67" ht="12.0" customHeight="1">
      <c r="A67" s="4">
        <v>43409.479363425926</v>
      </c>
      <c r="B67" s="3" t="s">
        <v>259</v>
      </c>
      <c r="C67" s="3" t="s">
        <v>260</v>
      </c>
      <c r="D67" s="3" t="s">
        <v>67</v>
      </c>
      <c r="E67" s="3" t="s">
        <v>261</v>
      </c>
      <c r="F67" s="3" t="s">
        <v>62</v>
      </c>
      <c r="G67" s="3" t="s">
        <v>105</v>
      </c>
      <c r="H67" s="3" t="s">
        <v>77</v>
      </c>
      <c r="I67" s="3" t="s">
        <v>69</v>
      </c>
      <c r="J67" s="3" t="s">
        <v>70</v>
      </c>
      <c r="K67" s="3" t="s">
        <v>54</v>
      </c>
      <c r="L67" s="3" t="s">
        <v>55</v>
      </c>
      <c r="M67" s="3" t="s">
        <v>63</v>
      </c>
      <c r="N67" s="3" t="s">
        <v>56</v>
      </c>
      <c r="O67" s="3" t="s">
        <v>56</v>
      </c>
      <c r="P67" s="3" t="s">
        <v>57</v>
      </c>
      <c r="Q67" s="3" t="s">
        <v>58</v>
      </c>
      <c r="R67" s="3" t="s">
        <v>262</v>
      </c>
    </row>
    <row r="68" ht="12.0" customHeight="1">
      <c r="A68" s="4">
        <v>43409.4865162037</v>
      </c>
      <c r="C68" s="3" t="s">
        <v>263</v>
      </c>
      <c r="D68" s="3" t="s">
        <v>84</v>
      </c>
      <c r="E68" s="3" t="s">
        <v>264</v>
      </c>
      <c r="F68" s="3" t="s">
        <v>50</v>
      </c>
      <c r="G68" s="3" t="s">
        <v>105</v>
      </c>
      <c r="H68" s="3" t="s">
        <v>52</v>
      </c>
      <c r="I68" s="3" t="s">
        <v>53</v>
      </c>
      <c r="J68" s="3" t="s">
        <v>70</v>
      </c>
      <c r="K68" s="3" t="s">
        <v>54</v>
      </c>
      <c r="L68" s="3" t="s">
        <v>78</v>
      </c>
      <c r="M68" s="3" t="s">
        <v>63</v>
      </c>
      <c r="N68" s="3" t="s">
        <v>56</v>
      </c>
      <c r="O68" s="3" t="s">
        <v>88</v>
      </c>
      <c r="P68" s="3" t="s">
        <v>57</v>
      </c>
      <c r="Q68" s="3" t="s">
        <v>58</v>
      </c>
      <c r="R68" s="3" t="s">
        <v>265</v>
      </c>
    </row>
    <row r="69" ht="12.0" customHeight="1">
      <c r="A69" s="4">
        <v>43409.495150462964</v>
      </c>
      <c r="B69" s="3" t="s">
        <v>266</v>
      </c>
      <c r="C69" s="3" t="s">
        <v>267</v>
      </c>
      <c r="D69" s="3" t="s">
        <v>67</v>
      </c>
      <c r="E69" s="3" t="s">
        <v>268</v>
      </c>
      <c r="F69" s="3" t="s">
        <v>50</v>
      </c>
      <c r="G69" s="3" t="s">
        <v>105</v>
      </c>
      <c r="H69" s="3" t="s">
        <v>52</v>
      </c>
      <c r="I69" s="3" t="s">
        <v>69</v>
      </c>
      <c r="J69" s="3" t="s">
        <v>53</v>
      </c>
      <c r="K69" s="3" t="s">
        <v>54</v>
      </c>
      <c r="L69" s="3" t="s">
        <v>55</v>
      </c>
      <c r="M69" s="3" t="s">
        <v>63</v>
      </c>
      <c r="N69" s="3" t="s">
        <v>78</v>
      </c>
      <c r="O69" s="3" t="s">
        <v>78</v>
      </c>
      <c r="P69" s="3" t="s">
        <v>57</v>
      </c>
      <c r="Q69" s="3" t="s">
        <v>89</v>
      </c>
      <c r="R69" s="3" t="s">
        <v>269</v>
      </c>
    </row>
    <row r="70" ht="12.0" customHeight="1">
      <c r="A70" s="4">
        <v>43409.496400462966</v>
      </c>
      <c r="B70" s="3" t="s">
        <v>270</v>
      </c>
      <c r="C70" s="3" t="s">
        <v>271</v>
      </c>
      <c r="D70" s="3" t="s">
        <v>75</v>
      </c>
      <c r="E70" s="3" t="s">
        <v>198</v>
      </c>
      <c r="F70" s="3" t="s">
        <v>50</v>
      </c>
      <c r="H70" s="3" t="s">
        <v>52</v>
      </c>
      <c r="I70" s="3" t="s">
        <v>69</v>
      </c>
      <c r="J70" s="3" t="s">
        <v>70</v>
      </c>
      <c r="K70" s="3" t="s">
        <v>71</v>
      </c>
      <c r="L70" s="3" t="s">
        <v>56</v>
      </c>
      <c r="M70" s="3" t="s">
        <v>56</v>
      </c>
      <c r="N70" s="3" t="s">
        <v>56</v>
      </c>
      <c r="O70" s="3" t="s">
        <v>56</v>
      </c>
      <c r="P70" s="3" t="s">
        <v>57</v>
      </c>
      <c r="Q70" s="3" t="s">
        <v>58</v>
      </c>
      <c r="R70" s="3" t="s">
        <v>272</v>
      </c>
    </row>
    <row r="71" ht="12.0" customHeight="1">
      <c r="A71" s="4">
        <v>43409.49964120371</v>
      </c>
      <c r="C71" s="3" t="s">
        <v>273</v>
      </c>
      <c r="D71" s="3" t="s">
        <v>67</v>
      </c>
      <c r="E71" s="3" t="s">
        <v>274</v>
      </c>
      <c r="F71" s="3" t="s">
        <v>50</v>
      </c>
      <c r="G71" s="3" t="s">
        <v>51</v>
      </c>
      <c r="H71" s="3" t="s">
        <v>22</v>
      </c>
      <c r="I71" s="3" t="s">
        <v>134</v>
      </c>
      <c r="J71" s="3" t="s">
        <v>70</v>
      </c>
      <c r="K71" s="3" t="s">
        <v>54</v>
      </c>
      <c r="L71" s="3" t="s">
        <v>56</v>
      </c>
      <c r="M71" s="3" t="s">
        <v>78</v>
      </c>
      <c r="N71" s="3" t="s">
        <v>88</v>
      </c>
      <c r="O71" s="3" t="s">
        <v>88</v>
      </c>
      <c r="P71" s="3" t="s">
        <v>57</v>
      </c>
      <c r="Q71" s="3" t="s">
        <v>89</v>
      </c>
    </row>
    <row r="72" ht="12.0" customHeight="1">
      <c r="A72" s="4">
        <v>43409.501284722224</v>
      </c>
      <c r="B72" s="3" t="s">
        <v>275</v>
      </c>
      <c r="C72" s="3" t="s">
        <v>152</v>
      </c>
      <c r="D72" s="3" t="s">
        <v>75</v>
      </c>
      <c r="E72" s="3" t="s">
        <v>276</v>
      </c>
      <c r="F72" s="3" t="s">
        <v>50</v>
      </c>
      <c r="G72" s="3" t="s">
        <v>11</v>
      </c>
      <c r="H72" s="3" t="s">
        <v>77</v>
      </c>
      <c r="I72" s="3" t="s">
        <v>134</v>
      </c>
      <c r="J72" s="3" t="s">
        <v>70</v>
      </c>
      <c r="K72" s="3" t="s">
        <v>54</v>
      </c>
      <c r="L72" s="3" t="s">
        <v>56</v>
      </c>
      <c r="M72" s="3" t="s">
        <v>63</v>
      </c>
      <c r="N72" s="3" t="s">
        <v>78</v>
      </c>
      <c r="O72" s="3" t="s">
        <v>56</v>
      </c>
      <c r="P72" s="3" t="s">
        <v>57</v>
      </c>
      <c r="Q72" s="3" t="s">
        <v>89</v>
      </c>
      <c r="R72" s="3" t="s">
        <v>277</v>
      </c>
    </row>
    <row r="73" ht="12.0" customHeight="1">
      <c r="A73" s="4">
        <v>43409.507060185184</v>
      </c>
      <c r="B73" s="3" t="s">
        <v>278</v>
      </c>
      <c r="C73" s="3" t="s">
        <v>279</v>
      </c>
      <c r="D73" s="3" t="s">
        <v>84</v>
      </c>
      <c r="E73" s="3" t="s">
        <v>280</v>
      </c>
      <c r="F73" s="3" t="s">
        <v>50</v>
      </c>
      <c r="G73" s="3" t="s">
        <v>51</v>
      </c>
      <c r="H73" s="3" t="s">
        <v>22</v>
      </c>
      <c r="I73" s="3" t="s">
        <v>53</v>
      </c>
      <c r="J73" s="3" t="s">
        <v>70</v>
      </c>
      <c r="K73" s="3" t="s">
        <v>71</v>
      </c>
      <c r="L73" s="3" t="s">
        <v>56</v>
      </c>
      <c r="M73" s="3" t="s">
        <v>56</v>
      </c>
      <c r="N73" s="3" t="s">
        <v>56</v>
      </c>
      <c r="O73" s="3" t="s">
        <v>78</v>
      </c>
      <c r="P73" s="3" t="s">
        <v>57</v>
      </c>
      <c r="Q73" s="3" t="s">
        <v>58</v>
      </c>
    </row>
    <row r="74" ht="12.0" customHeight="1">
      <c r="A74" s="4">
        <v>43409.50787037037</v>
      </c>
      <c r="B74" s="3" t="s">
        <v>216</v>
      </c>
      <c r="C74" s="3" t="s">
        <v>142</v>
      </c>
      <c r="D74" s="3" t="s">
        <v>48</v>
      </c>
      <c r="E74" s="3" t="s">
        <v>49</v>
      </c>
      <c r="F74" s="3" t="s">
        <v>50</v>
      </c>
      <c r="G74" s="3" t="s">
        <v>105</v>
      </c>
      <c r="H74" s="3" t="s">
        <v>52</v>
      </c>
      <c r="I74" s="3" t="s">
        <v>134</v>
      </c>
      <c r="J74" s="3" t="s">
        <v>70</v>
      </c>
      <c r="K74" s="3" t="s">
        <v>71</v>
      </c>
      <c r="L74" s="3" t="s">
        <v>55</v>
      </c>
      <c r="M74" s="3" t="s">
        <v>63</v>
      </c>
      <c r="N74" s="3" t="s">
        <v>56</v>
      </c>
      <c r="O74" s="3" t="s">
        <v>78</v>
      </c>
      <c r="P74" s="3" t="s">
        <v>57</v>
      </c>
      <c r="Q74" s="3" t="s">
        <v>89</v>
      </c>
      <c r="R74" s="3" t="s">
        <v>281</v>
      </c>
    </row>
    <row r="75" ht="12.0" customHeight="1">
      <c r="A75" s="4">
        <v>43409.519537037035</v>
      </c>
      <c r="C75" s="3">
        <v>1.5</v>
      </c>
      <c r="D75" s="3" t="s">
        <v>75</v>
      </c>
      <c r="E75" s="3" t="s">
        <v>169</v>
      </c>
      <c r="F75" s="3" t="s">
        <v>62</v>
      </c>
      <c r="G75" s="3" t="s">
        <v>51</v>
      </c>
      <c r="H75" s="3" t="s">
        <v>22</v>
      </c>
      <c r="I75" s="3" t="s">
        <v>53</v>
      </c>
      <c r="J75" s="3" t="s">
        <v>53</v>
      </c>
      <c r="K75" s="3" t="s">
        <v>71</v>
      </c>
      <c r="L75" s="3" t="s">
        <v>56</v>
      </c>
      <c r="M75" s="3" t="s">
        <v>63</v>
      </c>
      <c r="N75" s="3" t="s">
        <v>88</v>
      </c>
      <c r="O75" s="3" t="s">
        <v>88</v>
      </c>
      <c r="P75" s="3" t="s">
        <v>97</v>
      </c>
      <c r="Q75" s="3" t="s">
        <v>58</v>
      </c>
      <c r="R75" s="3" t="s">
        <v>282</v>
      </c>
    </row>
    <row r="76" ht="12.0" customHeight="1">
      <c r="A76" s="4">
        <v>43409.52469907407</v>
      </c>
      <c r="B76" s="3" t="s">
        <v>283</v>
      </c>
      <c r="C76" s="3" t="s">
        <v>138</v>
      </c>
      <c r="D76" s="3" t="s">
        <v>75</v>
      </c>
      <c r="E76" s="3" t="s">
        <v>169</v>
      </c>
      <c r="F76" s="3" t="s">
        <v>62</v>
      </c>
      <c r="G76" s="3" t="s">
        <v>105</v>
      </c>
      <c r="H76" s="3" t="s">
        <v>77</v>
      </c>
      <c r="I76" s="3" t="s">
        <v>53</v>
      </c>
      <c r="J76" s="3" t="s">
        <v>70</v>
      </c>
      <c r="K76" s="3" t="s">
        <v>54</v>
      </c>
      <c r="L76" s="3" t="s">
        <v>56</v>
      </c>
      <c r="M76" s="3" t="s">
        <v>56</v>
      </c>
      <c r="N76" s="3" t="s">
        <v>56</v>
      </c>
      <c r="O76" s="3" t="s">
        <v>88</v>
      </c>
      <c r="P76" s="3" t="s">
        <v>97</v>
      </c>
      <c r="Q76" s="3" t="s">
        <v>58</v>
      </c>
      <c r="R76" s="3" t="s">
        <v>284</v>
      </c>
    </row>
    <row r="77" ht="12.0" customHeight="1">
      <c r="A77" s="4">
        <v>43409.543020833335</v>
      </c>
      <c r="B77" s="3" t="s">
        <v>285</v>
      </c>
      <c r="C77" s="3" t="s">
        <v>145</v>
      </c>
      <c r="D77" s="3" t="s">
        <v>48</v>
      </c>
      <c r="E77" s="3" t="s">
        <v>109</v>
      </c>
      <c r="F77" s="3" t="s">
        <v>50</v>
      </c>
      <c r="G77" s="3" t="s">
        <v>51</v>
      </c>
      <c r="H77" s="3" t="s">
        <v>22</v>
      </c>
      <c r="I77" s="3" t="s">
        <v>53</v>
      </c>
      <c r="J77" s="3" t="s">
        <v>53</v>
      </c>
      <c r="K77" s="3" t="s">
        <v>54</v>
      </c>
      <c r="L77" s="3" t="s">
        <v>56</v>
      </c>
      <c r="M77" s="3" t="s">
        <v>56</v>
      </c>
      <c r="N77" s="3" t="s">
        <v>78</v>
      </c>
      <c r="O77" s="3" t="s">
        <v>78</v>
      </c>
      <c r="P77" s="3" t="s">
        <v>57</v>
      </c>
      <c r="Q77" s="3" t="s">
        <v>89</v>
      </c>
      <c r="R77" s="3" t="s">
        <v>286</v>
      </c>
    </row>
    <row r="78" ht="12.0" customHeight="1">
      <c r="A78" s="4">
        <v>43409.54704861111</v>
      </c>
      <c r="B78" s="3" t="s">
        <v>287</v>
      </c>
      <c r="C78" s="3">
        <v>2.0</v>
      </c>
      <c r="D78" s="3" t="s">
        <v>288</v>
      </c>
      <c r="E78" s="3" t="s">
        <v>153</v>
      </c>
      <c r="F78" s="3" t="s">
        <v>50</v>
      </c>
      <c r="G78" s="3" t="s">
        <v>105</v>
      </c>
      <c r="H78" s="3" t="s">
        <v>52</v>
      </c>
      <c r="J78" s="3" t="s">
        <v>70</v>
      </c>
      <c r="K78" s="3" t="s">
        <v>54</v>
      </c>
      <c r="L78" s="3" t="s">
        <v>55</v>
      </c>
      <c r="M78" s="3" t="s">
        <v>63</v>
      </c>
      <c r="N78" s="3" t="s">
        <v>63</v>
      </c>
      <c r="O78" s="3" t="s">
        <v>56</v>
      </c>
      <c r="P78" s="3" t="s">
        <v>97</v>
      </c>
      <c r="Q78" s="3" t="s">
        <v>89</v>
      </c>
      <c r="R78" s="3" t="s">
        <v>289</v>
      </c>
    </row>
    <row r="79" ht="12.0" customHeight="1">
      <c r="A79" s="4">
        <v>43409.556435185186</v>
      </c>
      <c r="B79" s="3" t="s">
        <v>290</v>
      </c>
      <c r="C79" s="3" t="s">
        <v>291</v>
      </c>
      <c r="D79" s="3" t="s">
        <v>75</v>
      </c>
      <c r="E79" s="3" t="s">
        <v>292</v>
      </c>
      <c r="F79" s="3" t="s">
        <v>50</v>
      </c>
      <c r="G79" s="3" t="s">
        <v>86</v>
      </c>
      <c r="H79" s="3" t="s">
        <v>52</v>
      </c>
      <c r="I79" s="3" t="s">
        <v>53</v>
      </c>
      <c r="J79" s="3" t="s">
        <v>70</v>
      </c>
      <c r="K79" s="3" t="s">
        <v>71</v>
      </c>
      <c r="L79" s="3" t="s">
        <v>55</v>
      </c>
      <c r="M79" s="3" t="s">
        <v>63</v>
      </c>
      <c r="N79" s="3" t="s">
        <v>78</v>
      </c>
      <c r="O79" s="3" t="s">
        <v>78</v>
      </c>
      <c r="P79" s="3" t="s">
        <v>57</v>
      </c>
      <c r="Q79" s="3" t="s">
        <v>58</v>
      </c>
      <c r="R79" s="3" t="s">
        <v>293</v>
      </c>
    </row>
    <row r="80" ht="12.0" customHeight="1">
      <c r="A80" s="4">
        <v>43409.55738425926</v>
      </c>
      <c r="B80" s="3" t="s">
        <v>294</v>
      </c>
      <c r="C80" s="3" t="s">
        <v>295</v>
      </c>
      <c r="D80" s="3" t="s">
        <v>67</v>
      </c>
      <c r="E80" s="3" t="s">
        <v>296</v>
      </c>
      <c r="F80" s="3" t="s">
        <v>50</v>
      </c>
      <c r="G80" s="3" t="s">
        <v>86</v>
      </c>
      <c r="H80" s="3" t="s">
        <v>87</v>
      </c>
      <c r="I80" s="3" t="s">
        <v>69</v>
      </c>
      <c r="J80" s="3" t="s">
        <v>70</v>
      </c>
      <c r="K80" s="3" t="s">
        <v>71</v>
      </c>
      <c r="L80" s="3" t="s">
        <v>56</v>
      </c>
      <c r="M80" s="3" t="s">
        <v>63</v>
      </c>
      <c r="N80" s="3" t="s">
        <v>78</v>
      </c>
      <c r="O80" s="3" t="s">
        <v>88</v>
      </c>
      <c r="P80" s="3" t="s">
        <v>97</v>
      </c>
      <c r="Q80" s="3" t="s">
        <v>89</v>
      </c>
      <c r="R80" s="3" t="s">
        <v>297</v>
      </c>
    </row>
    <row r="81" ht="12.0" customHeight="1">
      <c r="A81" s="4">
        <v>43409.55909722222</v>
      </c>
      <c r="B81" s="3" t="s">
        <v>298</v>
      </c>
      <c r="C81" s="3" t="s">
        <v>145</v>
      </c>
      <c r="D81" s="3" t="s">
        <v>75</v>
      </c>
      <c r="E81" s="3" t="s">
        <v>299</v>
      </c>
      <c r="F81" s="3" t="s">
        <v>50</v>
      </c>
      <c r="G81" s="3" t="s">
        <v>51</v>
      </c>
      <c r="H81" s="3" t="s">
        <v>22</v>
      </c>
      <c r="I81" s="3" t="s">
        <v>134</v>
      </c>
      <c r="J81" s="3" t="s">
        <v>127</v>
      </c>
      <c r="K81" s="3" t="s">
        <v>54</v>
      </c>
      <c r="L81" s="3" t="s">
        <v>56</v>
      </c>
      <c r="M81" s="3" t="s">
        <v>78</v>
      </c>
      <c r="N81" s="3" t="s">
        <v>88</v>
      </c>
      <c r="O81" s="3" t="s">
        <v>88</v>
      </c>
      <c r="P81" s="3" t="s">
        <v>57</v>
      </c>
      <c r="Q81" s="3" t="s">
        <v>89</v>
      </c>
      <c r="R81" s="3" t="s">
        <v>300</v>
      </c>
    </row>
    <row r="82" ht="12.0" customHeight="1">
      <c r="A82" s="4">
        <v>43409.55962962963</v>
      </c>
      <c r="B82" s="3" t="s">
        <v>219</v>
      </c>
      <c r="C82" s="3" t="s">
        <v>145</v>
      </c>
      <c r="D82" s="3" t="s">
        <v>67</v>
      </c>
      <c r="E82" s="3" t="s">
        <v>301</v>
      </c>
      <c r="F82" s="3" t="s">
        <v>50</v>
      </c>
      <c r="G82" s="3" t="s">
        <v>86</v>
      </c>
      <c r="H82" s="3" t="s">
        <v>52</v>
      </c>
      <c r="I82" s="3" t="s">
        <v>134</v>
      </c>
      <c r="J82" s="3" t="s">
        <v>70</v>
      </c>
      <c r="K82" s="3" t="s">
        <v>302</v>
      </c>
      <c r="L82" s="3" t="s">
        <v>56</v>
      </c>
      <c r="M82" s="3" t="s">
        <v>56</v>
      </c>
      <c r="N82" s="3" t="s">
        <v>78</v>
      </c>
      <c r="O82" s="3" t="s">
        <v>88</v>
      </c>
      <c r="P82" s="3" t="s">
        <v>97</v>
      </c>
      <c r="Q82" s="3" t="s">
        <v>89</v>
      </c>
      <c r="R82" s="3" t="s">
        <v>303</v>
      </c>
    </row>
    <row r="83" ht="12.0" customHeight="1">
      <c r="A83" s="4">
        <v>43409.56271990741</v>
      </c>
      <c r="B83" s="3" t="s">
        <v>304</v>
      </c>
      <c r="C83" s="3" t="s">
        <v>81</v>
      </c>
      <c r="D83" s="3" t="s">
        <v>288</v>
      </c>
      <c r="E83" s="3" t="s">
        <v>305</v>
      </c>
      <c r="F83" s="3" t="s">
        <v>50</v>
      </c>
      <c r="G83" s="3" t="s">
        <v>86</v>
      </c>
      <c r="H83" s="3" t="s">
        <v>87</v>
      </c>
      <c r="I83" s="3" t="s">
        <v>53</v>
      </c>
      <c r="J83" s="3" t="s">
        <v>70</v>
      </c>
      <c r="K83" s="3" t="s">
        <v>71</v>
      </c>
      <c r="L83" s="3" t="s">
        <v>56</v>
      </c>
      <c r="M83" s="3" t="s">
        <v>56</v>
      </c>
      <c r="N83" s="3" t="s">
        <v>88</v>
      </c>
      <c r="O83" s="3" t="s">
        <v>88</v>
      </c>
      <c r="P83" s="3" t="s">
        <v>57</v>
      </c>
      <c r="Q83" s="3" t="s">
        <v>89</v>
      </c>
      <c r="R83" s="3" t="s">
        <v>306</v>
      </c>
    </row>
    <row r="84" ht="12.0" customHeight="1">
      <c r="A84" s="4">
        <v>43438.43366898148</v>
      </c>
      <c r="C84" s="3" t="s">
        <v>307</v>
      </c>
      <c r="D84" s="3" t="s">
        <v>84</v>
      </c>
      <c r="E84" s="3" t="s">
        <v>308</v>
      </c>
      <c r="F84" s="3" t="s">
        <v>62</v>
      </c>
      <c r="G84" s="3" t="s">
        <v>86</v>
      </c>
      <c r="H84" s="3" t="s">
        <v>52</v>
      </c>
      <c r="I84" s="3" t="s">
        <v>69</v>
      </c>
      <c r="J84" s="3" t="s">
        <v>53</v>
      </c>
      <c r="K84" s="3" t="s">
        <v>71</v>
      </c>
      <c r="L84" s="3" t="s">
        <v>56</v>
      </c>
      <c r="M84" s="3" t="s">
        <v>78</v>
      </c>
      <c r="N84" s="3" t="s">
        <v>78</v>
      </c>
      <c r="O84" s="3" t="s">
        <v>56</v>
      </c>
      <c r="P84" s="3" t="s">
        <v>154</v>
      </c>
      <c r="Q84" s="3" t="s">
        <v>58</v>
      </c>
      <c r="R84" s="3" t="s">
        <v>309</v>
      </c>
    </row>
    <row r="85" ht="12.0" customHeight="1">
      <c r="A85" s="4">
        <v>43438.43462962963</v>
      </c>
      <c r="B85" s="3" t="s">
        <v>310</v>
      </c>
      <c r="C85" s="3" t="s">
        <v>81</v>
      </c>
      <c r="D85" s="3" t="s">
        <v>67</v>
      </c>
      <c r="E85" s="3" t="s">
        <v>311</v>
      </c>
      <c r="F85" s="3" t="s">
        <v>50</v>
      </c>
      <c r="G85" s="3" t="s">
        <v>105</v>
      </c>
      <c r="H85" s="3" t="s">
        <v>22</v>
      </c>
      <c r="I85" s="3" t="s">
        <v>134</v>
      </c>
      <c r="J85" s="3" t="s">
        <v>94</v>
      </c>
      <c r="K85" s="3" t="s">
        <v>71</v>
      </c>
      <c r="L85" s="3" t="s">
        <v>56</v>
      </c>
      <c r="M85" s="3" t="s">
        <v>56</v>
      </c>
      <c r="N85" s="3" t="s">
        <v>78</v>
      </c>
      <c r="O85" s="3" t="s">
        <v>88</v>
      </c>
      <c r="P85" s="3" t="s">
        <v>57</v>
      </c>
      <c r="Q85" s="3" t="s">
        <v>58</v>
      </c>
      <c r="R85" s="3" t="s">
        <v>312</v>
      </c>
    </row>
    <row r="86" ht="12.0" customHeight="1">
      <c r="A86" s="4">
        <v>43438.43625</v>
      </c>
      <c r="B86" s="3" t="s">
        <v>313</v>
      </c>
      <c r="C86" s="3" t="s">
        <v>81</v>
      </c>
      <c r="D86" s="3" t="s">
        <v>67</v>
      </c>
      <c r="E86" s="3" t="s">
        <v>314</v>
      </c>
      <c r="G86" s="3" t="s">
        <v>51</v>
      </c>
      <c r="H86" s="3" t="s">
        <v>22</v>
      </c>
      <c r="J86" s="3" t="s">
        <v>70</v>
      </c>
      <c r="K86" s="3" t="s">
        <v>302</v>
      </c>
      <c r="L86" s="3" t="s">
        <v>56</v>
      </c>
      <c r="M86" s="3" t="s">
        <v>78</v>
      </c>
      <c r="N86" s="3" t="s">
        <v>78</v>
      </c>
      <c r="O86" s="3" t="s">
        <v>78</v>
      </c>
      <c r="P86" s="3" t="s">
        <v>57</v>
      </c>
      <c r="Q86" s="3" t="s">
        <v>89</v>
      </c>
      <c r="R86" s="3" t="s">
        <v>315</v>
      </c>
    </row>
    <row r="87" ht="12.0" customHeight="1">
      <c r="A87" s="4">
        <v>43438.437372685185</v>
      </c>
      <c r="C87" s="3" t="s">
        <v>316</v>
      </c>
      <c r="D87" s="3" t="s">
        <v>75</v>
      </c>
      <c r="E87" s="3" t="s">
        <v>169</v>
      </c>
      <c r="F87" s="3" t="s">
        <v>317</v>
      </c>
      <c r="G87" s="3" t="s">
        <v>105</v>
      </c>
      <c r="H87" s="3" t="s">
        <v>22</v>
      </c>
      <c r="I87" s="3" t="s">
        <v>53</v>
      </c>
      <c r="J87" s="3" t="s">
        <v>241</v>
      </c>
      <c r="K87" s="3" t="s">
        <v>71</v>
      </c>
      <c r="L87" s="3" t="s">
        <v>78</v>
      </c>
      <c r="M87" s="3" t="s">
        <v>63</v>
      </c>
      <c r="N87" s="3" t="s">
        <v>63</v>
      </c>
      <c r="O87" s="3" t="s">
        <v>78</v>
      </c>
      <c r="P87" s="3" t="s">
        <v>57</v>
      </c>
      <c r="Q87" s="3" t="s">
        <v>89</v>
      </c>
      <c r="R87" s="3" t="s">
        <v>318</v>
      </c>
    </row>
    <row r="88" ht="12.0" customHeight="1">
      <c r="A88" s="4">
        <v>43438.44024305556</v>
      </c>
      <c r="B88" s="3" t="s">
        <v>319</v>
      </c>
      <c r="C88" s="3" t="s">
        <v>81</v>
      </c>
      <c r="D88" s="3" t="s">
        <v>48</v>
      </c>
      <c r="E88" s="3" t="s">
        <v>320</v>
      </c>
      <c r="F88" s="3" t="s">
        <v>50</v>
      </c>
      <c r="G88" s="3" t="s">
        <v>86</v>
      </c>
      <c r="H88" s="3" t="s">
        <v>77</v>
      </c>
      <c r="I88" s="3" t="s">
        <v>82</v>
      </c>
      <c r="J88" s="3" t="s">
        <v>82</v>
      </c>
      <c r="K88" s="3" t="s">
        <v>54</v>
      </c>
      <c r="L88" s="3" t="s">
        <v>55</v>
      </c>
      <c r="M88" s="3" t="s">
        <v>63</v>
      </c>
      <c r="N88" s="3" t="s">
        <v>63</v>
      </c>
      <c r="P88" s="3" t="s">
        <v>57</v>
      </c>
      <c r="Q88" s="3" t="s">
        <v>89</v>
      </c>
      <c r="R88" s="3" t="s">
        <v>321</v>
      </c>
    </row>
    <row r="89" ht="12.0" customHeight="1">
      <c r="A89" s="4">
        <v>43438.44068287037</v>
      </c>
      <c r="B89" s="3" t="s">
        <v>322</v>
      </c>
      <c r="C89" s="3" t="s">
        <v>323</v>
      </c>
      <c r="D89" s="3" t="s">
        <v>84</v>
      </c>
      <c r="E89" s="3" t="s">
        <v>169</v>
      </c>
      <c r="F89" s="3" t="s">
        <v>50</v>
      </c>
      <c r="G89" s="3" t="s">
        <v>51</v>
      </c>
      <c r="H89" s="3" t="s">
        <v>22</v>
      </c>
      <c r="I89" s="3" t="s">
        <v>134</v>
      </c>
      <c r="J89" s="3" t="s">
        <v>70</v>
      </c>
      <c r="K89" s="3" t="s">
        <v>71</v>
      </c>
      <c r="L89" s="3" t="s">
        <v>56</v>
      </c>
      <c r="M89" s="3" t="s">
        <v>56</v>
      </c>
      <c r="N89" s="3" t="s">
        <v>78</v>
      </c>
      <c r="O89" s="3" t="s">
        <v>78</v>
      </c>
      <c r="P89" s="3" t="s">
        <v>57</v>
      </c>
      <c r="Q89" s="3" t="s">
        <v>89</v>
      </c>
      <c r="R89" s="3" t="s">
        <v>324</v>
      </c>
    </row>
    <row r="90" ht="12.0" customHeight="1">
      <c r="A90" s="4">
        <v>43438.44366898148</v>
      </c>
      <c r="B90" s="3" t="s">
        <v>325</v>
      </c>
      <c r="C90" s="3" t="s">
        <v>81</v>
      </c>
      <c r="D90" s="3" t="s">
        <v>75</v>
      </c>
      <c r="E90" s="3" t="s">
        <v>320</v>
      </c>
      <c r="F90" s="3" t="s">
        <v>50</v>
      </c>
      <c r="G90" s="3" t="s">
        <v>105</v>
      </c>
      <c r="H90" s="3" t="s">
        <v>77</v>
      </c>
      <c r="I90" s="3" t="s">
        <v>53</v>
      </c>
      <c r="J90" s="3" t="s">
        <v>70</v>
      </c>
      <c r="K90" s="3" t="s">
        <v>54</v>
      </c>
      <c r="L90" s="3" t="s">
        <v>55</v>
      </c>
      <c r="M90" s="3" t="s">
        <v>63</v>
      </c>
      <c r="N90" s="3" t="s">
        <v>56</v>
      </c>
      <c r="O90" s="3" t="s">
        <v>78</v>
      </c>
      <c r="P90" s="3" t="s">
        <v>57</v>
      </c>
      <c r="Q90" s="3" t="s">
        <v>58</v>
      </c>
      <c r="R90" s="3" t="s">
        <v>326</v>
      </c>
    </row>
    <row r="91" ht="12.0" customHeight="1">
      <c r="A91" s="4">
        <v>43438.44369212963</v>
      </c>
      <c r="B91" s="3" t="s">
        <v>327</v>
      </c>
      <c r="C91" s="3" t="s">
        <v>138</v>
      </c>
      <c r="D91" s="3" t="s">
        <v>67</v>
      </c>
      <c r="E91" s="3" t="s">
        <v>328</v>
      </c>
      <c r="F91" s="3" t="s">
        <v>50</v>
      </c>
      <c r="G91" s="3" t="s">
        <v>51</v>
      </c>
      <c r="H91" s="3" t="s">
        <v>22</v>
      </c>
      <c r="I91" s="3" t="s">
        <v>53</v>
      </c>
      <c r="J91" s="3" t="s">
        <v>70</v>
      </c>
      <c r="K91" s="3" t="s">
        <v>54</v>
      </c>
      <c r="L91" s="3" t="s">
        <v>56</v>
      </c>
      <c r="M91" s="3" t="s">
        <v>78</v>
      </c>
      <c r="N91" s="3" t="s">
        <v>88</v>
      </c>
      <c r="O91" s="3" t="s">
        <v>88</v>
      </c>
      <c r="P91" s="3" t="s">
        <v>154</v>
      </c>
      <c r="Q91" s="3" t="s">
        <v>58</v>
      </c>
      <c r="R91" s="3" t="s">
        <v>329</v>
      </c>
    </row>
    <row r="92" ht="12.0" customHeight="1">
      <c r="A92" s="4">
        <v>43438.4477662037</v>
      </c>
      <c r="B92" s="3" t="s">
        <v>330</v>
      </c>
      <c r="C92" s="3" t="s">
        <v>331</v>
      </c>
      <c r="D92" s="3" t="s">
        <v>75</v>
      </c>
      <c r="E92" s="3" t="s">
        <v>139</v>
      </c>
      <c r="F92" s="3" t="s">
        <v>50</v>
      </c>
      <c r="G92" s="3" t="s">
        <v>105</v>
      </c>
      <c r="H92" s="3" t="s">
        <v>52</v>
      </c>
      <c r="I92" s="3" t="s">
        <v>82</v>
      </c>
      <c r="J92" s="3" t="s">
        <v>70</v>
      </c>
      <c r="K92" s="3" t="s">
        <v>54</v>
      </c>
      <c r="L92" s="3" t="s">
        <v>56</v>
      </c>
      <c r="M92" s="3" t="s">
        <v>56</v>
      </c>
      <c r="N92" s="3" t="s">
        <v>78</v>
      </c>
      <c r="O92" s="3" t="s">
        <v>88</v>
      </c>
      <c r="P92" s="3" t="s">
        <v>57</v>
      </c>
      <c r="Q92" s="3" t="s">
        <v>58</v>
      </c>
      <c r="R92" s="3" t="s">
        <v>332</v>
      </c>
    </row>
    <row r="93" ht="12.0" customHeight="1">
      <c r="A93" s="4">
        <v>43438.450694444444</v>
      </c>
      <c r="D93" s="3" t="s">
        <v>48</v>
      </c>
      <c r="E93" s="3" t="s">
        <v>333</v>
      </c>
      <c r="F93" s="3" t="s">
        <v>50</v>
      </c>
      <c r="G93" s="3" t="s">
        <v>105</v>
      </c>
      <c r="H93" s="3" t="s">
        <v>77</v>
      </c>
      <c r="I93" s="3" t="s">
        <v>53</v>
      </c>
      <c r="J93" s="3" t="s">
        <v>70</v>
      </c>
      <c r="K93" s="3" t="s">
        <v>54</v>
      </c>
      <c r="L93" s="3" t="s">
        <v>56</v>
      </c>
      <c r="M93" s="3" t="s">
        <v>63</v>
      </c>
      <c r="N93" s="3" t="s">
        <v>56</v>
      </c>
      <c r="O93" s="3" t="s">
        <v>78</v>
      </c>
      <c r="P93" s="3" t="s">
        <v>57</v>
      </c>
      <c r="Q93" s="3" t="s">
        <v>58</v>
      </c>
    </row>
    <row r="94" ht="12.0" customHeight="1">
      <c r="A94" s="4">
        <v>43438.451006944444</v>
      </c>
      <c r="B94" s="3" t="s">
        <v>334</v>
      </c>
      <c r="C94" s="3" t="s">
        <v>165</v>
      </c>
      <c r="D94" s="3" t="s">
        <v>48</v>
      </c>
      <c r="E94" s="3" t="s">
        <v>335</v>
      </c>
      <c r="F94" s="3" t="s">
        <v>50</v>
      </c>
      <c r="G94" s="3" t="s">
        <v>51</v>
      </c>
      <c r="H94" s="3" t="s">
        <v>22</v>
      </c>
      <c r="I94" s="3" t="s">
        <v>336</v>
      </c>
      <c r="J94" s="3" t="s">
        <v>70</v>
      </c>
      <c r="K94" s="3" t="s">
        <v>71</v>
      </c>
      <c r="L94" s="3" t="s">
        <v>56</v>
      </c>
      <c r="M94" s="3" t="s">
        <v>63</v>
      </c>
      <c r="N94" s="3" t="s">
        <v>56</v>
      </c>
      <c r="O94" s="3" t="s">
        <v>56</v>
      </c>
      <c r="P94" s="3" t="s">
        <v>57</v>
      </c>
      <c r="Q94" s="3" t="s">
        <v>58</v>
      </c>
      <c r="R94" s="3" t="s">
        <v>337</v>
      </c>
    </row>
    <row r="95" ht="12.0" customHeight="1">
      <c r="A95" s="4">
        <v>43438.45579861111</v>
      </c>
      <c r="B95" s="3" t="s">
        <v>338</v>
      </c>
      <c r="C95" s="3" t="s">
        <v>339</v>
      </c>
      <c r="D95" s="3" t="s">
        <v>75</v>
      </c>
      <c r="E95" s="3" t="s">
        <v>169</v>
      </c>
      <c r="F95" s="3" t="s">
        <v>50</v>
      </c>
      <c r="G95" s="3" t="s">
        <v>105</v>
      </c>
      <c r="H95" s="3" t="s">
        <v>52</v>
      </c>
      <c r="I95" s="3" t="s">
        <v>53</v>
      </c>
      <c r="J95" s="3" t="s">
        <v>53</v>
      </c>
      <c r="K95" s="3" t="s">
        <v>54</v>
      </c>
      <c r="L95" s="3" t="s">
        <v>55</v>
      </c>
      <c r="M95" s="3" t="s">
        <v>78</v>
      </c>
      <c r="N95" s="3" t="s">
        <v>78</v>
      </c>
      <c r="O95" s="3" t="s">
        <v>78</v>
      </c>
      <c r="P95" s="3" t="s">
        <v>57</v>
      </c>
      <c r="Q95" s="3" t="s">
        <v>89</v>
      </c>
      <c r="R95" s="3" t="s">
        <v>340</v>
      </c>
    </row>
    <row r="96" ht="12.0" customHeight="1">
      <c r="A96" s="4">
        <v>43438.45851851852</v>
      </c>
      <c r="B96" s="3" t="s">
        <v>341</v>
      </c>
      <c r="C96" s="3" t="s">
        <v>145</v>
      </c>
      <c r="D96" s="3" t="s">
        <v>84</v>
      </c>
      <c r="E96" s="3" t="s">
        <v>342</v>
      </c>
      <c r="F96" s="3" t="s">
        <v>50</v>
      </c>
      <c r="G96" s="3" t="s">
        <v>51</v>
      </c>
      <c r="H96" s="3" t="s">
        <v>22</v>
      </c>
      <c r="I96" s="3" t="s">
        <v>53</v>
      </c>
      <c r="J96" s="3" t="s">
        <v>53</v>
      </c>
      <c r="K96" s="3" t="s">
        <v>71</v>
      </c>
      <c r="L96" s="3" t="s">
        <v>56</v>
      </c>
      <c r="M96" s="3" t="s">
        <v>56</v>
      </c>
      <c r="N96" s="3" t="s">
        <v>78</v>
      </c>
      <c r="O96" s="3" t="s">
        <v>88</v>
      </c>
      <c r="P96" s="3" t="s">
        <v>57</v>
      </c>
      <c r="Q96" s="3" t="s">
        <v>58</v>
      </c>
      <c r="R96" s="3" t="s">
        <v>343</v>
      </c>
    </row>
    <row r="97" ht="12.0" customHeight="1">
      <c r="A97" s="4">
        <v>43438.45868055556</v>
      </c>
      <c r="B97" s="3" t="s">
        <v>344</v>
      </c>
      <c r="G97" s="3" t="s">
        <v>11</v>
      </c>
      <c r="H97" s="3" t="s">
        <v>77</v>
      </c>
    </row>
    <row r="98" ht="12.0" customHeight="1">
      <c r="A98" s="4">
        <v>43438.45929398148</v>
      </c>
      <c r="B98" s="3" t="s">
        <v>345</v>
      </c>
      <c r="C98" s="3" t="s">
        <v>346</v>
      </c>
      <c r="D98" s="3" t="s">
        <v>48</v>
      </c>
      <c r="E98" s="3" t="s">
        <v>276</v>
      </c>
      <c r="F98" s="3" t="s">
        <v>50</v>
      </c>
      <c r="G98" s="3" t="s">
        <v>51</v>
      </c>
      <c r="H98" s="3" t="s">
        <v>22</v>
      </c>
      <c r="I98" s="3" t="s">
        <v>53</v>
      </c>
      <c r="J98" s="3" t="s">
        <v>127</v>
      </c>
      <c r="K98" s="3" t="s">
        <v>71</v>
      </c>
      <c r="L98" s="3" t="s">
        <v>56</v>
      </c>
      <c r="M98" s="3" t="s">
        <v>56</v>
      </c>
      <c r="N98" s="3" t="s">
        <v>78</v>
      </c>
      <c r="O98" s="3" t="s">
        <v>78</v>
      </c>
      <c r="P98" s="3" t="s">
        <v>57</v>
      </c>
      <c r="Q98" s="3" t="s">
        <v>58</v>
      </c>
      <c r="R98" s="3" t="s">
        <v>347</v>
      </c>
    </row>
    <row r="99" ht="12.0" customHeight="1">
      <c r="A99" s="4">
        <v>43438.46261574074</v>
      </c>
      <c r="C99" s="3" t="s">
        <v>348</v>
      </c>
      <c r="D99" s="3" t="s">
        <v>67</v>
      </c>
      <c r="E99" s="3" t="s">
        <v>349</v>
      </c>
      <c r="F99" s="3" t="s">
        <v>50</v>
      </c>
      <c r="G99" s="3" t="s">
        <v>105</v>
      </c>
      <c r="H99" s="3" t="s">
        <v>52</v>
      </c>
      <c r="I99" s="3" t="s">
        <v>53</v>
      </c>
      <c r="J99" s="3" t="s">
        <v>70</v>
      </c>
      <c r="K99" s="3" t="s">
        <v>54</v>
      </c>
      <c r="L99" s="3" t="s">
        <v>56</v>
      </c>
      <c r="M99" s="3" t="s">
        <v>56</v>
      </c>
      <c r="N99" s="3" t="s">
        <v>78</v>
      </c>
      <c r="O99" s="3" t="s">
        <v>88</v>
      </c>
      <c r="P99" s="3" t="s">
        <v>154</v>
      </c>
      <c r="Q99" s="3" t="s">
        <v>58</v>
      </c>
      <c r="R99" s="3" t="s">
        <v>350</v>
      </c>
    </row>
    <row r="100" ht="12.0" customHeight="1">
      <c r="A100" s="4">
        <v>43438.46630787037</v>
      </c>
      <c r="B100" s="3" t="s">
        <v>351</v>
      </c>
      <c r="C100" s="3" t="s">
        <v>152</v>
      </c>
      <c r="D100" s="3" t="s">
        <v>48</v>
      </c>
      <c r="E100" s="3" t="s">
        <v>49</v>
      </c>
      <c r="F100" s="3" t="s">
        <v>50</v>
      </c>
      <c r="H100" s="3" t="s">
        <v>77</v>
      </c>
      <c r="I100" s="3" t="s">
        <v>82</v>
      </c>
      <c r="J100" s="3" t="s">
        <v>241</v>
      </c>
      <c r="K100" s="3" t="s">
        <v>71</v>
      </c>
      <c r="L100" s="3" t="s">
        <v>56</v>
      </c>
      <c r="M100" s="3" t="s">
        <v>56</v>
      </c>
      <c r="N100" s="3" t="s">
        <v>78</v>
      </c>
      <c r="O100" s="3" t="s">
        <v>78</v>
      </c>
      <c r="P100" s="3" t="s">
        <v>97</v>
      </c>
      <c r="Q100" s="3" t="s">
        <v>89</v>
      </c>
      <c r="R100" s="3" t="s">
        <v>352</v>
      </c>
    </row>
    <row r="101" ht="12.0" customHeight="1">
      <c r="A101" s="4">
        <v>43438.470185185186</v>
      </c>
      <c r="D101" s="3" t="s">
        <v>75</v>
      </c>
      <c r="E101" s="3" t="s">
        <v>49</v>
      </c>
      <c r="F101" s="3" t="s">
        <v>50</v>
      </c>
      <c r="G101" s="3" t="s">
        <v>51</v>
      </c>
      <c r="H101" s="3" t="s">
        <v>22</v>
      </c>
      <c r="I101" s="3" t="s">
        <v>134</v>
      </c>
      <c r="J101" s="3" t="s">
        <v>53</v>
      </c>
      <c r="K101" s="3" t="s">
        <v>54</v>
      </c>
      <c r="L101" s="3" t="s">
        <v>78</v>
      </c>
      <c r="M101" s="3" t="s">
        <v>56</v>
      </c>
      <c r="N101" s="3" t="s">
        <v>56</v>
      </c>
      <c r="O101" s="3" t="s">
        <v>78</v>
      </c>
      <c r="P101" s="3" t="s">
        <v>154</v>
      </c>
      <c r="Q101" s="3" t="s">
        <v>89</v>
      </c>
      <c r="R101" s="3" t="s">
        <v>353</v>
      </c>
    </row>
    <row r="102" ht="12.0" customHeight="1">
      <c r="A102" s="4">
        <v>43438.48447916667</v>
      </c>
      <c r="C102" s="3" t="s">
        <v>138</v>
      </c>
      <c r="D102" s="3" t="s">
        <v>84</v>
      </c>
      <c r="E102" s="3" t="s">
        <v>354</v>
      </c>
      <c r="F102" s="3" t="s">
        <v>50</v>
      </c>
      <c r="G102" s="3" t="s">
        <v>86</v>
      </c>
      <c r="H102" s="3" t="s">
        <v>77</v>
      </c>
      <c r="I102" s="3" t="s">
        <v>82</v>
      </c>
      <c r="J102" s="3" t="s">
        <v>70</v>
      </c>
      <c r="K102" s="3" t="s">
        <v>71</v>
      </c>
      <c r="L102" s="3" t="s">
        <v>55</v>
      </c>
      <c r="M102" s="3" t="s">
        <v>63</v>
      </c>
      <c r="N102" s="3" t="s">
        <v>56</v>
      </c>
      <c r="O102" s="3" t="s">
        <v>78</v>
      </c>
      <c r="P102" s="3" t="s">
        <v>57</v>
      </c>
      <c r="Q102" s="3" t="s">
        <v>89</v>
      </c>
      <c r="R102" s="3" t="s">
        <v>355</v>
      </c>
    </row>
    <row r="103" ht="12.0" customHeight="1">
      <c r="A103" s="3">
        <f>COUNT(A2:A102)</f>
        <v>101</v>
      </c>
    </row>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printOptions/>
  <pageMargins bottom="1.0" footer="0.0" header="0.0" left="0.75" right="0.75" top="1.0"/>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0.0"/>
    <col customWidth="1" min="2" max="3" width="9.38"/>
    <col customWidth="1" min="4" max="4" width="34.5"/>
    <col customWidth="1" min="5" max="7" width="9.38"/>
    <col customWidth="1" min="8" max="8" width="27.0"/>
    <col customWidth="1" min="9" max="12" width="9.38"/>
    <col customWidth="1" min="13" max="13" width="24.0"/>
    <col customWidth="1" min="14" max="26" width="9.38"/>
  </cols>
  <sheetData>
    <row r="1" ht="12.0" customHeight="1">
      <c r="A1" s="3" t="s">
        <v>0</v>
      </c>
      <c r="B1" s="3" t="s">
        <v>356</v>
      </c>
      <c r="C1" s="3" t="s">
        <v>357</v>
      </c>
      <c r="D1" s="3" t="s">
        <v>358</v>
      </c>
      <c r="E1" s="3" t="s">
        <v>359</v>
      </c>
      <c r="F1" s="3" t="s">
        <v>360</v>
      </c>
      <c r="G1" s="3" t="s">
        <v>361</v>
      </c>
      <c r="H1" s="3" t="s">
        <v>362</v>
      </c>
      <c r="I1" s="3" t="s">
        <v>363</v>
      </c>
      <c r="J1" s="3" t="s">
        <v>364</v>
      </c>
      <c r="K1" s="3" t="s">
        <v>365</v>
      </c>
      <c r="L1" s="3" t="s">
        <v>366</v>
      </c>
      <c r="M1" s="3" t="s">
        <v>367</v>
      </c>
      <c r="N1" s="3" t="s">
        <v>363</v>
      </c>
      <c r="O1" s="3" t="s">
        <v>364</v>
      </c>
      <c r="P1" s="3" t="s">
        <v>365</v>
      </c>
      <c r="Q1" s="3" t="s">
        <v>366</v>
      </c>
      <c r="R1" s="3" t="s">
        <v>368</v>
      </c>
      <c r="S1" s="3" t="s">
        <v>369</v>
      </c>
      <c r="T1" s="3" t="s">
        <v>370</v>
      </c>
      <c r="U1" s="3" t="s">
        <v>371</v>
      </c>
      <c r="V1" s="3" t="s">
        <v>372</v>
      </c>
      <c r="W1" s="3" t="s">
        <v>373</v>
      </c>
    </row>
    <row r="2" ht="12.0" customHeight="1">
      <c r="A2" s="4">
        <v>44047.80752314815</v>
      </c>
      <c r="B2" s="3" t="s">
        <v>136</v>
      </c>
      <c r="C2" s="3" t="s">
        <v>374</v>
      </c>
      <c r="D2" s="3" t="s">
        <v>375</v>
      </c>
      <c r="E2" s="3" t="s">
        <v>376</v>
      </c>
      <c r="F2" s="3" t="s">
        <v>377</v>
      </c>
      <c r="G2" s="3" t="s">
        <v>378</v>
      </c>
      <c r="H2" s="5" t="s">
        <v>379</v>
      </c>
      <c r="J2" s="3">
        <v>1.0</v>
      </c>
      <c r="K2" s="3">
        <v>1.0</v>
      </c>
      <c r="L2" s="3">
        <v>1.0</v>
      </c>
      <c r="M2" s="5" t="s">
        <v>379</v>
      </c>
      <c r="O2" s="3">
        <v>1.0</v>
      </c>
      <c r="P2" s="3">
        <v>1.0</v>
      </c>
      <c r="Q2" s="3">
        <v>1.0</v>
      </c>
      <c r="R2" s="3">
        <v>3.0</v>
      </c>
      <c r="S2" s="3">
        <v>4.0</v>
      </c>
      <c r="T2" s="3" t="s">
        <v>380</v>
      </c>
      <c r="U2" s="3" t="s">
        <v>381</v>
      </c>
      <c r="V2" s="3">
        <v>4.0</v>
      </c>
      <c r="W2" s="3">
        <v>4.0</v>
      </c>
    </row>
    <row r="3" ht="12.0" customHeight="1">
      <c r="A3" s="4">
        <v>44047.809965277775</v>
      </c>
      <c r="B3" s="3" t="s">
        <v>354</v>
      </c>
      <c r="C3" s="3" t="s">
        <v>374</v>
      </c>
      <c r="D3" s="3" t="s">
        <v>382</v>
      </c>
      <c r="E3" s="3" t="s">
        <v>383</v>
      </c>
      <c r="F3" s="3" t="s">
        <v>384</v>
      </c>
      <c r="G3" s="3" t="s">
        <v>378</v>
      </c>
      <c r="H3" s="5" t="s">
        <v>385</v>
      </c>
      <c r="I3" s="3">
        <v>1.0</v>
      </c>
      <c r="J3" s="3">
        <v>1.0</v>
      </c>
      <c r="K3" s="3">
        <v>1.0</v>
      </c>
      <c r="M3" s="5" t="s">
        <v>385</v>
      </c>
      <c r="N3" s="3">
        <v>1.0</v>
      </c>
      <c r="O3" s="3">
        <v>1.0</v>
      </c>
      <c r="P3" s="3">
        <v>1.0</v>
      </c>
      <c r="R3" s="3">
        <v>4.0</v>
      </c>
      <c r="S3" s="3">
        <v>5.0</v>
      </c>
      <c r="T3" s="3" t="s">
        <v>386</v>
      </c>
      <c r="U3" s="3" t="s">
        <v>387</v>
      </c>
      <c r="V3" s="3">
        <v>4.0</v>
      </c>
      <c r="W3" s="3">
        <v>4.0</v>
      </c>
    </row>
    <row r="4" ht="12.0" customHeight="1">
      <c r="A4" s="4">
        <v>44047.82173611111</v>
      </c>
      <c r="B4" s="3" t="s">
        <v>388</v>
      </c>
      <c r="C4" s="3" t="s">
        <v>389</v>
      </c>
      <c r="D4" s="3" t="s">
        <v>382</v>
      </c>
      <c r="E4" s="3" t="s">
        <v>390</v>
      </c>
      <c r="F4" s="3" t="s">
        <v>384</v>
      </c>
      <c r="G4" s="3" t="s">
        <v>391</v>
      </c>
      <c r="H4" s="5" t="s">
        <v>392</v>
      </c>
      <c r="I4" s="3">
        <v>1.0</v>
      </c>
      <c r="J4" s="3">
        <v>1.0</v>
      </c>
      <c r="L4" s="3">
        <v>1.0</v>
      </c>
      <c r="M4" s="5" t="s">
        <v>392</v>
      </c>
      <c r="N4" s="3">
        <v>1.0</v>
      </c>
      <c r="O4" s="3">
        <v>1.0</v>
      </c>
      <c r="Q4" s="3">
        <v>1.0</v>
      </c>
      <c r="R4" s="3">
        <v>1.0</v>
      </c>
      <c r="S4" s="3">
        <v>1.0</v>
      </c>
      <c r="T4" s="3" t="s">
        <v>380</v>
      </c>
      <c r="U4" s="3" t="s">
        <v>380</v>
      </c>
      <c r="V4" s="3">
        <v>5.0</v>
      </c>
      <c r="W4" s="3">
        <v>2.0</v>
      </c>
    </row>
    <row r="5" ht="12.0" customHeight="1">
      <c r="A5" s="4">
        <v>44047.834814814814</v>
      </c>
      <c r="B5" s="3" t="s">
        <v>354</v>
      </c>
      <c r="C5" s="3" t="s">
        <v>393</v>
      </c>
      <c r="D5" s="3" t="s">
        <v>375</v>
      </c>
      <c r="E5" s="3" t="s">
        <v>376</v>
      </c>
      <c r="F5" s="3" t="s">
        <v>384</v>
      </c>
      <c r="G5" s="3" t="s">
        <v>378</v>
      </c>
      <c r="H5" s="5" t="s">
        <v>385</v>
      </c>
      <c r="I5" s="3">
        <v>1.0</v>
      </c>
      <c r="J5" s="3">
        <v>1.0</v>
      </c>
      <c r="K5" s="3">
        <v>1.0</v>
      </c>
      <c r="M5" s="5" t="s">
        <v>394</v>
      </c>
      <c r="P5" s="3">
        <v>1.0</v>
      </c>
      <c r="R5" s="3">
        <v>4.0</v>
      </c>
      <c r="S5" s="3">
        <v>4.0</v>
      </c>
      <c r="T5" s="3" t="s">
        <v>386</v>
      </c>
      <c r="U5" s="3" t="s">
        <v>387</v>
      </c>
      <c r="V5" s="3">
        <v>4.0</v>
      </c>
      <c r="W5" s="3">
        <v>4.0</v>
      </c>
    </row>
    <row r="6" ht="12.0" customHeight="1">
      <c r="A6" s="4">
        <v>44047.83584490741</v>
      </c>
      <c r="B6" s="3" t="s">
        <v>136</v>
      </c>
      <c r="C6" s="3" t="s">
        <v>393</v>
      </c>
      <c r="D6" s="3" t="s">
        <v>375</v>
      </c>
      <c r="E6" s="3" t="s">
        <v>376</v>
      </c>
      <c r="F6" s="3" t="s">
        <v>384</v>
      </c>
      <c r="G6" s="3" t="s">
        <v>395</v>
      </c>
      <c r="H6" s="5" t="s">
        <v>394</v>
      </c>
      <c r="K6" s="3">
        <v>1.0</v>
      </c>
      <c r="M6" s="5" t="s">
        <v>394</v>
      </c>
      <c r="P6" s="3">
        <v>1.0</v>
      </c>
      <c r="R6" s="3">
        <v>5.0</v>
      </c>
      <c r="S6" s="3">
        <v>5.0</v>
      </c>
      <c r="T6" s="3" t="s">
        <v>387</v>
      </c>
      <c r="U6" s="3" t="s">
        <v>387</v>
      </c>
      <c r="V6" s="3">
        <v>5.0</v>
      </c>
      <c r="W6" s="3">
        <v>5.0</v>
      </c>
    </row>
    <row r="7" ht="12.0" customHeight="1">
      <c r="A7" s="4">
        <v>44047.849386574075</v>
      </c>
      <c r="B7" s="3" t="s">
        <v>354</v>
      </c>
      <c r="C7" s="3" t="s">
        <v>389</v>
      </c>
      <c r="D7" s="3" t="s">
        <v>382</v>
      </c>
      <c r="E7" s="3" t="s">
        <v>376</v>
      </c>
      <c r="F7" s="3" t="s">
        <v>396</v>
      </c>
      <c r="G7" s="3" t="s">
        <v>378</v>
      </c>
      <c r="H7" s="5" t="s">
        <v>385</v>
      </c>
      <c r="I7" s="3">
        <v>1.0</v>
      </c>
      <c r="J7" s="3">
        <v>1.0</v>
      </c>
      <c r="K7" s="3">
        <v>1.0</v>
      </c>
      <c r="M7" s="5" t="s">
        <v>397</v>
      </c>
      <c r="N7" s="3">
        <v>1.0</v>
      </c>
      <c r="P7" s="3">
        <v>1.0</v>
      </c>
      <c r="R7" s="3">
        <v>5.0</v>
      </c>
      <c r="S7" s="3">
        <v>5.0</v>
      </c>
      <c r="T7" s="3" t="s">
        <v>381</v>
      </c>
      <c r="U7" s="3" t="s">
        <v>380</v>
      </c>
      <c r="V7" s="3">
        <v>5.0</v>
      </c>
      <c r="W7" s="3">
        <v>5.0</v>
      </c>
    </row>
    <row r="8" ht="12.0" customHeight="1">
      <c r="A8" s="4">
        <v>44047.900405092594</v>
      </c>
      <c r="B8" s="3" t="s">
        <v>354</v>
      </c>
      <c r="C8" s="3" t="s">
        <v>374</v>
      </c>
      <c r="D8" s="3" t="s">
        <v>382</v>
      </c>
      <c r="E8" s="3" t="s">
        <v>383</v>
      </c>
      <c r="F8" s="3" t="s">
        <v>384</v>
      </c>
      <c r="G8" s="3" t="s">
        <v>378</v>
      </c>
      <c r="H8" s="5" t="s">
        <v>385</v>
      </c>
      <c r="I8" s="3">
        <v>1.0</v>
      </c>
      <c r="J8" s="3">
        <v>1.0</v>
      </c>
      <c r="K8" s="3">
        <v>1.0</v>
      </c>
      <c r="M8" s="5" t="s">
        <v>385</v>
      </c>
      <c r="N8" s="3">
        <v>1.0</v>
      </c>
      <c r="O8" s="3">
        <v>1.0</v>
      </c>
      <c r="P8" s="3">
        <v>1.0</v>
      </c>
      <c r="R8" s="3">
        <v>4.0</v>
      </c>
      <c r="S8" s="3">
        <v>5.0</v>
      </c>
      <c r="T8" s="3" t="s">
        <v>386</v>
      </c>
      <c r="U8" s="3" t="s">
        <v>387</v>
      </c>
      <c r="V8" s="3">
        <v>4.0</v>
      </c>
      <c r="W8" s="3">
        <v>4.0</v>
      </c>
    </row>
    <row r="9" ht="12.0" customHeight="1">
      <c r="A9" s="4">
        <v>44047.99084490741</v>
      </c>
      <c r="B9" s="3" t="s">
        <v>354</v>
      </c>
      <c r="C9" s="3" t="s">
        <v>374</v>
      </c>
      <c r="D9" s="3" t="s">
        <v>382</v>
      </c>
      <c r="E9" s="3" t="s">
        <v>383</v>
      </c>
      <c r="F9" s="3" t="s">
        <v>384</v>
      </c>
      <c r="G9" s="3" t="s">
        <v>378</v>
      </c>
      <c r="H9" s="5" t="s">
        <v>385</v>
      </c>
      <c r="I9" s="3">
        <v>1.0</v>
      </c>
      <c r="J9" s="3">
        <v>1.0</v>
      </c>
      <c r="K9" s="3">
        <v>1.0</v>
      </c>
      <c r="M9" s="5" t="s">
        <v>385</v>
      </c>
      <c r="N9" s="3">
        <v>1.0</v>
      </c>
      <c r="O9" s="3">
        <v>1.0</v>
      </c>
      <c r="P9" s="3">
        <v>1.0</v>
      </c>
      <c r="R9" s="3">
        <v>4.0</v>
      </c>
      <c r="S9" s="3">
        <v>5.0</v>
      </c>
      <c r="T9" s="3" t="s">
        <v>386</v>
      </c>
      <c r="U9" s="3" t="s">
        <v>387</v>
      </c>
      <c r="V9" s="3">
        <v>4.0</v>
      </c>
      <c r="W9" s="3">
        <v>4.0</v>
      </c>
    </row>
    <row r="10" ht="12.0" customHeight="1">
      <c r="A10" s="4">
        <v>44048.268599537034</v>
      </c>
      <c r="B10" s="3" t="s">
        <v>354</v>
      </c>
      <c r="C10" s="3" t="s">
        <v>389</v>
      </c>
      <c r="D10" s="3" t="s">
        <v>382</v>
      </c>
      <c r="E10" s="3" t="s">
        <v>376</v>
      </c>
      <c r="F10" s="3" t="s">
        <v>396</v>
      </c>
      <c r="G10" s="3" t="s">
        <v>378</v>
      </c>
      <c r="H10" s="5" t="s">
        <v>385</v>
      </c>
      <c r="I10" s="3">
        <v>1.0</v>
      </c>
      <c r="J10" s="3">
        <v>1.0</v>
      </c>
      <c r="K10" s="3">
        <v>1.0</v>
      </c>
      <c r="M10" s="5" t="s">
        <v>397</v>
      </c>
      <c r="N10" s="3">
        <v>1.0</v>
      </c>
      <c r="P10" s="3">
        <v>1.0</v>
      </c>
      <c r="R10" s="3">
        <v>5.0</v>
      </c>
      <c r="S10" s="3">
        <v>5.0</v>
      </c>
      <c r="T10" s="3" t="s">
        <v>381</v>
      </c>
      <c r="U10" s="3" t="s">
        <v>380</v>
      </c>
      <c r="V10" s="3">
        <v>5.0</v>
      </c>
      <c r="W10" s="3">
        <v>5.0</v>
      </c>
    </row>
    <row r="11" ht="12.0" customHeight="1">
      <c r="A11" s="4">
        <v>44048.352997685186</v>
      </c>
      <c r="B11" s="3" t="s">
        <v>354</v>
      </c>
      <c r="C11" s="3" t="s">
        <v>389</v>
      </c>
      <c r="D11" s="3" t="s">
        <v>382</v>
      </c>
      <c r="E11" s="3" t="s">
        <v>376</v>
      </c>
      <c r="F11" s="3" t="s">
        <v>396</v>
      </c>
      <c r="G11" s="3" t="s">
        <v>378</v>
      </c>
      <c r="H11" s="5" t="s">
        <v>385</v>
      </c>
      <c r="I11" s="3">
        <v>1.0</v>
      </c>
      <c r="J11" s="3">
        <v>1.0</v>
      </c>
      <c r="K11" s="3">
        <v>1.0</v>
      </c>
      <c r="M11" s="5" t="s">
        <v>397</v>
      </c>
      <c r="N11" s="3">
        <v>1.0</v>
      </c>
      <c r="P11" s="3">
        <v>1.0</v>
      </c>
      <c r="R11" s="3">
        <v>5.0</v>
      </c>
      <c r="S11" s="3">
        <v>5.0</v>
      </c>
      <c r="T11" s="3" t="s">
        <v>381</v>
      </c>
      <c r="U11" s="3" t="s">
        <v>380</v>
      </c>
      <c r="V11" s="3">
        <v>5.0</v>
      </c>
      <c r="W11" s="3">
        <v>5.0</v>
      </c>
    </row>
    <row r="12" ht="12.0" customHeight="1">
      <c r="A12" s="4">
        <v>44049.192777777775</v>
      </c>
      <c r="B12" s="3" t="s">
        <v>388</v>
      </c>
      <c r="C12" s="3" t="s">
        <v>374</v>
      </c>
      <c r="D12" s="3" t="s">
        <v>375</v>
      </c>
      <c r="E12" s="3" t="s">
        <v>398</v>
      </c>
      <c r="F12" s="3" t="s">
        <v>384</v>
      </c>
      <c r="G12" s="3" t="s">
        <v>399</v>
      </c>
      <c r="H12" s="5"/>
      <c r="M12" s="5" t="s">
        <v>379</v>
      </c>
      <c r="O12" s="3">
        <v>1.0</v>
      </c>
      <c r="P12" s="3">
        <v>1.0</v>
      </c>
      <c r="Q12" s="3">
        <v>1.0</v>
      </c>
      <c r="S12" s="3">
        <v>5.0</v>
      </c>
      <c r="U12" s="3" t="s">
        <v>386</v>
      </c>
      <c r="W12" s="3">
        <v>5.0</v>
      </c>
    </row>
    <row r="13" ht="12.0" customHeight="1">
      <c r="A13" s="4">
        <v>44049.694085648145</v>
      </c>
      <c r="B13" s="3" t="s">
        <v>354</v>
      </c>
      <c r="C13" s="3" t="s">
        <v>393</v>
      </c>
      <c r="D13" s="3" t="s">
        <v>382</v>
      </c>
      <c r="E13" s="3" t="s">
        <v>376</v>
      </c>
      <c r="F13" s="3" t="s">
        <v>377</v>
      </c>
      <c r="G13" s="3" t="s">
        <v>378</v>
      </c>
      <c r="H13" s="5" t="s">
        <v>400</v>
      </c>
      <c r="I13" s="3">
        <v>1.0</v>
      </c>
      <c r="J13" s="3">
        <v>1.0</v>
      </c>
      <c r="K13" s="3">
        <v>1.0</v>
      </c>
      <c r="L13" s="3">
        <v>1.0</v>
      </c>
      <c r="M13" s="5" t="s">
        <v>401</v>
      </c>
      <c r="P13" s="3">
        <v>1.0</v>
      </c>
      <c r="Q13" s="3">
        <v>1.0</v>
      </c>
      <c r="R13" s="3">
        <v>5.0</v>
      </c>
      <c r="S13" s="3">
        <v>4.0</v>
      </c>
      <c r="T13" s="3" t="s">
        <v>386</v>
      </c>
      <c r="U13" s="3" t="s">
        <v>386</v>
      </c>
      <c r="V13" s="3">
        <v>5.0</v>
      </c>
      <c r="W13" s="3">
        <v>5.0</v>
      </c>
    </row>
    <row r="14" ht="12.0" customHeight="1">
      <c r="A14" s="4">
        <v>44049.917974537035</v>
      </c>
      <c r="B14" s="3" t="s">
        <v>354</v>
      </c>
      <c r="C14" s="3" t="s">
        <v>374</v>
      </c>
      <c r="D14" s="3" t="s">
        <v>382</v>
      </c>
      <c r="E14" s="3" t="s">
        <v>383</v>
      </c>
      <c r="F14" s="3" t="s">
        <v>384</v>
      </c>
      <c r="G14" s="3" t="s">
        <v>399</v>
      </c>
      <c r="H14" s="5" t="s">
        <v>401</v>
      </c>
      <c r="K14" s="3">
        <v>1.0</v>
      </c>
      <c r="L14" s="3">
        <v>1.0</v>
      </c>
      <c r="M14" s="5" t="s">
        <v>401</v>
      </c>
      <c r="P14" s="3">
        <v>1.0</v>
      </c>
      <c r="Q14" s="3">
        <v>1.0</v>
      </c>
      <c r="R14" s="3">
        <v>4.0</v>
      </c>
      <c r="S14" s="3">
        <v>4.0</v>
      </c>
      <c r="T14" s="3" t="s">
        <v>380</v>
      </c>
      <c r="U14" s="3" t="s">
        <v>381</v>
      </c>
      <c r="V14" s="3">
        <v>4.0</v>
      </c>
      <c r="W14" s="3">
        <v>4.0</v>
      </c>
    </row>
    <row r="15" ht="12.0" customHeight="1">
      <c r="A15" s="4">
        <v>44050.377916666665</v>
      </c>
      <c r="B15" s="3" t="s">
        <v>388</v>
      </c>
      <c r="C15" s="3" t="s">
        <v>393</v>
      </c>
      <c r="D15" s="3" t="s">
        <v>402</v>
      </c>
      <c r="E15" s="3" t="s">
        <v>390</v>
      </c>
      <c r="F15" s="3" t="s">
        <v>377</v>
      </c>
      <c r="G15" s="3" t="s">
        <v>378</v>
      </c>
      <c r="H15" s="5" t="s">
        <v>400</v>
      </c>
      <c r="I15" s="3">
        <v>1.0</v>
      </c>
      <c r="J15" s="3">
        <v>1.0</v>
      </c>
      <c r="K15" s="3">
        <v>1.0</v>
      </c>
      <c r="L15" s="3">
        <v>1.0</v>
      </c>
      <c r="M15" s="5" t="s">
        <v>401</v>
      </c>
      <c r="P15" s="3">
        <v>1.0</v>
      </c>
      <c r="Q15" s="3">
        <v>1.0</v>
      </c>
      <c r="R15" s="3">
        <v>5.0</v>
      </c>
      <c r="S15" s="3">
        <v>5.0</v>
      </c>
      <c r="T15" s="3" t="s">
        <v>380</v>
      </c>
      <c r="U15" s="3" t="s">
        <v>387</v>
      </c>
      <c r="V15" s="3">
        <v>4.0</v>
      </c>
      <c r="W15" s="3">
        <v>4.0</v>
      </c>
    </row>
    <row r="16" ht="12.0" customHeight="1">
      <c r="A16" s="4">
        <v>44050.48988425926</v>
      </c>
      <c r="B16" s="3" t="s">
        <v>354</v>
      </c>
      <c r="C16" s="3" t="s">
        <v>389</v>
      </c>
      <c r="D16" s="3" t="s">
        <v>382</v>
      </c>
      <c r="E16" s="3" t="s">
        <v>390</v>
      </c>
      <c r="F16" s="3" t="s">
        <v>384</v>
      </c>
      <c r="G16" s="3" t="s">
        <v>391</v>
      </c>
      <c r="H16" s="5" t="s">
        <v>401</v>
      </c>
      <c r="K16" s="3">
        <v>1.0</v>
      </c>
      <c r="L16" s="3">
        <v>1.0</v>
      </c>
      <c r="M16" s="5" t="s">
        <v>401</v>
      </c>
      <c r="P16" s="3">
        <v>1.0</v>
      </c>
      <c r="Q16" s="3">
        <v>1.0</v>
      </c>
      <c r="R16" s="3">
        <v>5.0</v>
      </c>
      <c r="S16" s="3">
        <v>5.0</v>
      </c>
      <c r="T16" s="3" t="s">
        <v>380</v>
      </c>
      <c r="U16" s="3" t="s">
        <v>380</v>
      </c>
      <c r="V16" s="3">
        <v>4.0</v>
      </c>
      <c r="W16" s="3">
        <v>4.0</v>
      </c>
    </row>
    <row r="17" ht="12.0" customHeight="1">
      <c r="A17" s="4">
        <v>44050.500497685185</v>
      </c>
      <c r="B17" s="3" t="s">
        <v>388</v>
      </c>
      <c r="C17" s="3" t="s">
        <v>374</v>
      </c>
      <c r="D17" s="3" t="s">
        <v>382</v>
      </c>
      <c r="E17" s="3" t="s">
        <v>376</v>
      </c>
      <c r="F17" s="3" t="s">
        <v>384</v>
      </c>
      <c r="G17" s="3" t="s">
        <v>399</v>
      </c>
      <c r="H17" s="5" t="s">
        <v>394</v>
      </c>
      <c r="K17" s="3">
        <v>1.0</v>
      </c>
      <c r="M17" s="5" t="s">
        <v>403</v>
      </c>
      <c r="O17" s="3">
        <v>1.0</v>
      </c>
      <c r="P17" s="3">
        <v>1.0</v>
      </c>
      <c r="R17" s="3">
        <v>5.0</v>
      </c>
      <c r="S17" s="3">
        <v>5.0</v>
      </c>
      <c r="T17" s="3" t="s">
        <v>387</v>
      </c>
      <c r="U17" s="3" t="s">
        <v>386</v>
      </c>
      <c r="V17" s="3">
        <v>5.0</v>
      </c>
      <c r="W17" s="3">
        <v>5.0</v>
      </c>
    </row>
    <row r="18" ht="12.0" customHeight="1">
      <c r="A18" s="4">
        <v>44050.53375</v>
      </c>
      <c r="B18" s="3" t="s">
        <v>354</v>
      </c>
      <c r="C18" s="3" t="s">
        <v>389</v>
      </c>
      <c r="D18" s="3" t="s">
        <v>382</v>
      </c>
      <c r="E18" s="3" t="s">
        <v>390</v>
      </c>
      <c r="F18" s="3" t="s">
        <v>384</v>
      </c>
      <c r="G18" s="3" t="s">
        <v>391</v>
      </c>
      <c r="H18" s="5" t="s">
        <v>401</v>
      </c>
      <c r="K18" s="3">
        <v>1.0</v>
      </c>
      <c r="L18" s="3">
        <v>1.0</v>
      </c>
      <c r="M18" s="5" t="s">
        <v>401</v>
      </c>
      <c r="P18" s="3">
        <v>1.0</v>
      </c>
      <c r="Q18" s="3">
        <v>1.0</v>
      </c>
      <c r="R18" s="3">
        <v>5.0</v>
      </c>
      <c r="S18" s="3">
        <v>5.0</v>
      </c>
      <c r="T18" s="3" t="s">
        <v>380</v>
      </c>
      <c r="U18" s="3" t="s">
        <v>380</v>
      </c>
      <c r="V18" s="3">
        <v>4.0</v>
      </c>
      <c r="W18" s="3">
        <v>4.0</v>
      </c>
    </row>
    <row r="19" ht="12.0" customHeight="1">
      <c r="A19" s="4">
        <v>44050.92596064815</v>
      </c>
      <c r="B19" s="3" t="s">
        <v>354</v>
      </c>
      <c r="C19" s="3" t="s">
        <v>389</v>
      </c>
      <c r="D19" s="3" t="s">
        <v>382</v>
      </c>
      <c r="E19" s="3" t="s">
        <v>376</v>
      </c>
      <c r="F19" s="3" t="s">
        <v>396</v>
      </c>
      <c r="G19" s="3" t="s">
        <v>399</v>
      </c>
      <c r="H19" s="5" t="s">
        <v>404</v>
      </c>
      <c r="I19" s="3">
        <v>1.0</v>
      </c>
      <c r="K19" s="3">
        <v>1.0</v>
      </c>
      <c r="L19" s="3">
        <v>1.0</v>
      </c>
      <c r="M19" s="5" t="s">
        <v>401</v>
      </c>
      <c r="P19" s="3">
        <v>1.0</v>
      </c>
      <c r="Q19" s="3">
        <v>1.0</v>
      </c>
      <c r="R19" s="3">
        <v>3.0</v>
      </c>
      <c r="S19" s="3">
        <v>5.0</v>
      </c>
      <c r="T19" s="3" t="s">
        <v>381</v>
      </c>
      <c r="U19" s="3" t="s">
        <v>387</v>
      </c>
      <c r="V19" s="3">
        <v>5.0</v>
      </c>
      <c r="W19" s="3">
        <v>4.0</v>
      </c>
    </row>
    <row r="20" ht="12.0" customHeight="1">
      <c r="A20" s="4">
        <v>44055.457719907405</v>
      </c>
      <c r="B20" s="3" t="s">
        <v>354</v>
      </c>
      <c r="C20" s="3" t="s">
        <v>393</v>
      </c>
      <c r="D20" s="3" t="s">
        <v>382</v>
      </c>
      <c r="E20" s="3" t="s">
        <v>376</v>
      </c>
      <c r="F20" s="3" t="s">
        <v>396</v>
      </c>
      <c r="G20" s="3" t="s">
        <v>378</v>
      </c>
      <c r="H20" s="5" t="s">
        <v>397</v>
      </c>
      <c r="I20" s="3">
        <v>1.0</v>
      </c>
      <c r="K20" s="3">
        <v>1.0</v>
      </c>
      <c r="M20" s="5" t="s">
        <v>397</v>
      </c>
      <c r="N20" s="3">
        <v>1.0</v>
      </c>
      <c r="P20" s="3">
        <v>1.0</v>
      </c>
      <c r="R20" s="3">
        <v>3.0</v>
      </c>
      <c r="S20" s="3">
        <v>5.0</v>
      </c>
      <c r="T20" s="3" t="s">
        <v>381</v>
      </c>
      <c r="U20" s="3" t="s">
        <v>387</v>
      </c>
      <c r="V20" s="3">
        <v>4.0</v>
      </c>
      <c r="W20" s="3">
        <v>5.0</v>
      </c>
    </row>
    <row r="21" ht="12.0" customHeight="1">
      <c r="A21" s="4">
        <v>44055.6037037037</v>
      </c>
      <c r="B21" s="3" t="s">
        <v>388</v>
      </c>
      <c r="C21" s="3" t="s">
        <v>389</v>
      </c>
      <c r="D21" s="3" t="s">
        <v>382</v>
      </c>
      <c r="E21" s="3" t="s">
        <v>383</v>
      </c>
      <c r="F21" s="3" t="s">
        <v>384</v>
      </c>
      <c r="G21" s="3" t="s">
        <v>378</v>
      </c>
      <c r="H21" s="5" t="s">
        <v>403</v>
      </c>
      <c r="J21" s="3">
        <v>1.0</v>
      </c>
      <c r="K21" s="3">
        <v>1.0</v>
      </c>
      <c r="M21" s="5" t="s">
        <v>394</v>
      </c>
      <c r="P21" s="3">
        <v>1.0</v>
      </c>
      <c r="R21" s="3">
        <v>4.0</v>
      </c>
      <c r="S21" s="3">
        <v>5.0</v>
      </c>
      <c r="T21" s="3" t="s">
        <v>386</v>
      </c>
      <c r="U21" s="3" t="s">
        <v>387</v>
      </c>
      <c r="V21" s="3">
        <v>5.0</v>
      </c>
      <c r="W21" s="3">
        <v>5.0</v>
      </c>
    </row>
    <row r="22" ht="12.0" customHeight="1">
      <c r="I22" s="3">
        <f t="shared" ref="I22:L22" si="1">SUM(I2:I21)</f>
        <v>12</v>
      </c>
      <c r="J22" s="3">
        <f t="shared" si="1"/>
        <v>12</v>
      </c>
      <c r="K22" s="3">
        <f t="shared" si="1"/>
        <v>18</v>
      </c>
      <c r="L22" s="3">
        <f t="shared" si="1"/>
        <v>8</v>
      </c>
      <c r="N22" s="3">
        <f t="shared" ref="N22:Q22" si="2">SUM(N2:N21)</f>
        <v>8</v>
      </c>
      <c r="O22" s="3">
        <f t="shared" si="2"/>
        <v>7</v>
      </c>
      <c r="P22" s="3">
        <f t="shared" si="2"/>
        <v>19</v>
      </c>
      <c r="Q22" s="3">
        <f t="shared" si="2"/>
        <v>9</v>
      </c>
      <c r="R22" s="3">
        <f t="shared" ref="R22:S22" si="3">COUNTIF(R$2:R$21, 1)</f>
        <v>1</v>
      </c>
      <c r="S22" s="3">
        <f t="shared" si="3"/>
        <v>1</v>
      </c>
      <c r="V22" s="3">
        <f>COUNTIF(V2:V21, 1)</f>
        <v>0</v>
      </c>
    </row>
    <row r="23" ht="12.0" customHeight="1">
      <c r="R23" s="3">
        <f t="shared" ref="R23:S23" si="4">COUNTIF(R$2:R$21, 2)</f>
        <v>0</v>
      </c>
      <c r="S23" s="3">
        <f t="shared" si="4"/>
        <v>0</v>
      </c>
      <c r="V23" s="3">
        <f>COUNTIF(V3:V22, 2)</f>
        <v>0</v>
      </c>
    </row>
    <row r="24" ht="12.0" customHeight="1">
      <c r="R24" s="3">
        <f t="shared" ref="R24:S24" si="5">COUNTIF(R$2:R$21, 3)</f>
        <v>3</v>
      </c>
      <c r="S24" s="3">
        <f t="shared" si="5"/>
        <v>0</v>
      </c>
      <c r="V24" s="3">
        <f>COUNTIF(V4:V23, 3)</f>
        <v>0</v>
      </c>
    </row>
    <row r="25" ht="12.0" customHeight="1">
      <c r="R25" s="3">
        <f t="shared" ref="R25:S25" si="6">COUNTIF(R$2:R$21, 4)</f>
        <v>6</v>
      </c>
      <c r="S25" s="3">
        <f t="shared" si="6"/>
        <v>4</v>
      </c>
      <c r="V25" s="3">
        <f>COUNTIF(V5:V24, 4)</f>
        <v>8</v>
      </c>
    </row>
    <row r="26" ht="12.0" customHeight="1">
      <c r="R26" s="3">
        <f t="shared" ref="R26:S26" si="7">COUNTIF(R$2:R$21, 5)</f>
        <v>9</v>
      </c>
      <c r="S26" s="3">
        <f t="shared" si="7"/>
        <v>15</v>
      </c>
      <c r="V26" s="3">
        <f>COUNTIF(V6:V25, 5)</f>
        <v>8</v>
      </c>
    </row>
    <row r="27" ht="12.0" customHeight="1"/>
    <row r="28" ht="12.0" customHeight="1"/>
    <row r="29" ht="12.0" customHeight="1"/>
    <row r="30" ht="12.0" customHeight="1"/>
    <row r="31" ht="12.0" customHeight="1"/>
    <row r="32" ht="12.0" customHeight="1"/>
    <row r="33" ht="12.0" customHeight="1"/>
    <row r="34" ht="12.0" customHeight="1"/>
    <row r="35" ht="12.0" customHeight="1"/>
    <row r="36" ht="12.0" customHeight="1"/>
    <row r="37" ht="12.0" customHeight="1"/>
    <row r="38" ht="12.0" customHeight="1"/>
    <row r="39" ht="12.0" customHeight="1"/>
    <row r="40" ht="12.0" customHeight="1"/>
    <row r="41" ht="12.0" customHeight="1"/>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printOptions/>
  <pageMargins bottom="1.0" footer="0.0" header="0.0" left="0.75" right="0.75" top="1.0"/>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1.13"/>
    <col customWidth="1" min="2" max="26" width="9.38"/>
  </cols>
  <sheetData>
    <row r="1" ht="12.0" customHeight="1">
      <c r="A1" s="3" t="s">
        <v>0</v>
      </c>
      <c r="B1" s="3" t="s">
        <v>405</v>
      </c>
      <c r="C1" s="3" t="s">
        <v>406</v>
      </c>
      <c r="D1" s="3" t="s">
        <v>407</v>
      </c>
      <c r="E1" s="3" t="s">
        <v>408</v>
      </c>
      <c r="F1" s="3" t="s">
        <v>409</v>
      </c>
      <c r="G1" s="3" t="s">
        <v>410</v>
      </c>
      <c r="H1" s="3" t="s">
        <v>411</v>
      </c>
      <c r="I1" s="3" t="s">
        <v>412</v>
      </c>
      <c r="J1" s="3" t="s">
        <v>413</v>
      </c>
      <c r="K1" s="3" t="s">
        <v>414</v>
      </c>
      <c r="L1" s="3" t="s">
        <v>415</v>
      </c>
      <c r="M1" s="3" t="s">
        <v>416</v>
      </c>
      <c r="N1" s="3" t="s">
        <v>417</v>
      </c>
      <c r="O1" s="3" t="s">
        <v>418</v>
      </c>
      <c r="P1" s="3" t="s">
        <v>419</v>
      </c>
      <c r="Q1" s="3" t="s">
        <v>420</v>
      </c>
      <c r="R1" s="3" t="s">
        <v>421</v>
      </c>
      <c r="S1" s="3" t="s">
        <v>422</v>
      </c>
      <c r="T1" s="3" t="s">
        <v>423</v>
      </c>
    </row>
    <row r="2" ht="12.0" customHeight="1">
      <c r="A2" s="4">
        <v>44039.94258101852</v>
      </c>
      <c r="B2" s="3" t="s">
        <v>354</v>
      </c>
      <c r="C2" s="3" t="s">
        <v>424</v>
      </c>
      <c r="D2" s="3" t="s">
        <v>425</v>
      </c>
      <c r="E2" s="3" t="s">
        <v>426</v>
      </c>
      <c r="F2" s="3" t="s">
        <v>427</v>
      </c>
      <c r="G2" s="3" t="s">
        <v>428</v>
      </c>
      <c r="H2" s="3" t="s">
        <v>428</v>
      </c>
      <c r="I2" s="3" t="s">
        <v>429</v>
      </c>
      <c r="J2" s="3" t="s">
        <v>428</v>
      </c>
      <c r="K2" s="3" t="s">
        <v>429</v>
      </c>
      <c r="L2" s="3">
        <v>5.0</v>
      </c>
      <c r="M2" s="3">
        <v>5.0</v>
      </c>
      <c r="N2" s="3">
        <v>5.0</v>
      </c>
      <c r="O2" s="3">
        <v>4.0</v>
      </c>
      <c r="P2" s="3" t="s">
        <v>430</v>
      </c>
      <c r="Q2" s="3" t="s">
        <v>431</v>
      </c>
      <c r="S2" s="3" t="s">
        <v>432</v>
      </c>
      <c r="T2" s="3" t="s">
        <v>433</v>
      </c>
    </row>
    <row r="3" ht="12.0" customHeight="1">
      <c r="A3" s="4">
        <v>44040.78313657407</v>
      </c>
      <c r="B3" s="3" t="s">
        <v>354</v>
      </c>
      <c r="C3" s="3" t="s">
        <v>424</v>
      </c>
      <c r="D3" s="3" t="s">
        <v>425</v>
      </c>
      <c r="E3" s="3" t="s">
        <v>426</v>
      </c>
      <c r="F3" s="3" t="s">
        <v>427</v>
      </c>
      <c r="G3" s="3" t="s">
        <v>428</v>
      </c>
      <c r="H3" s="3" t="s">
        <v>428</v>
      </c>
      <c r="I3" s="3" t="s">
        <v>428</v>
      </c>
      <c r="J3" s="3" t="s">
        <v>428</v>
      </c>
      <c r="K3" s="3" t="s">
        <v>428</v>
      </c>
      <c r="L3" s="3">
        <v>5.0</v>
      </c>
      <c r="M3" s="3">
        <v>5.0</v>
      </c>
      <c r="N3" s="3">
        <v>5.0</v>
      </c>
      <c r="O3" s="3">
        <v>4.0</v>
      </c>
      <c r="P3" s="3" t="s">
        <v>430</v>
      </c>
      <c r="Q3" s="3" t="s">
        <v>430</v>
      </c>
      <c r="R3" s="3" t="s">
        <v>434</v>
      </c>
      <c r="S3" s="3" t="s">
        <v>435</v>
      </c>
      <c r="T3" s="3" t="s">
        <v>436</v>
      </c>
    </row>
    <row r="4" ht="12.0" customHeight="1">
      <c r="A4" s="4">
        <v>44040.78325231482</v>
      </c>
      <c r="B4" s="3" t="s">
        <v>354</v>
      </c>
      <c r="C4" s="3" t="s">
        <v>424</v>
      </c>
      <c r="D4" s="3" t="s">
        <v>425</v>
      </c>
      <c r="E4" s="3" t="s">
        <v>426</v>
      </c>
      <c r="F4" s="3" t="s">
        <v>437</v>
      </c>
      <c r="G4" s="3" t="s">
        <v>428</v>
      </c>
      <c r="H4" s="3" t="s">
        <v>428</v>
      </c>
      <c r="I4" s="3" t="s">
        <v>429</v>
      </c>
      <c r="J4" s="3" t="s">
        <v>428</v>
      </c>
      <c r="K4" s="3" t="s">
        <v>429</v>
      </c>
      <c r="L4" s="3">
        <v>5.0</v>
      </c>
      <c r="M4" s="3">
        <v>5.0</v>
      </c>
      <c r="N4" s="3">
        <v>5.0</v>
      </c>
      <c r="O4" s="3">
        <v>5.0</v>
      </c>
      <c r="P4" s="3" t="s">
        <v>430</v>
      </c>
      <c r="Q4" s="3" t="s">
        <v>431</v>
      </c>
      <c r="R4" s="3" t="s">
        <v>438</v>
      </c>
      <c r="S4" s="3" t="s">
        <v>439</v>
      </c>
      <c r="T4" s="3" t="s">
        <v>432</v>
      </c>
    </row>
    <row r="5" ht="12.0" customHeight="1">
      <c r="A5" s="4">
        <v>44040.78534722222</v>
      </c>
      <c r="B5" s="3" t="s">
        <v>440</v>
      </c>
      <c r="C5" s="3" t="s">
        <v>424</v>
      </c>
      <c r="D5" s="3" t="s">
        <v>425</v>
      </c>
      <c r="E5" s="3" t="s">
        <v>426</v>
      </c>
      <c r="F5" s="3" t="s">
        <v>429</v>
      </c>
      <c r="G5" s="3" t="s">
        <v>428</v>
      </c>
      <c r="H5" s="3" t="s">
        <v>428</v>
      </c>
      <c r="I5" s="3" t="s">
        <v>429</v>
      </c>
      <c r="J5" s="3" t="s">
        <v>428</v>
      </c>
      <c r="K5" s="3" t="s">
        <v>428</v>
      </c>
      <c r="L5" s="3">
        <v>4.0</v>
      </c>
      <c r="M5" s="3">
        <v>3.0</v>
      </c>
      <c r="N5" s="3">
        <v>5.0</v>
      </c>
      <c r="O5" s="3">
        <v>2.0</v>
      </c>
      <c r="P5" s="3" t="s">
        <v>430</v>
      </c>
      <c r="Q5" s="3" t="s">
        <v>429</v>
      </c>
      <c r="R5" s="3" t="s">
        <v>441</v>
      </c>
      <c r="S5" s="3" t="s">
        <v>432</v>
      </c>
      <c r="T5" s="3" t="s">
        <v>432</v>
      </c>
    </row>
    <row r="6" ht="12.0" customHeight="1">
      <c r="A6" s="4">
        <v>44040.79221064815</v>
      </c>
      <c r="B6" s="3" t="s">
        <v>354</v>
      </c>
      <c r="C6" s="3" t="s">
        <v>442</v>
      </c>
      <c r="D6" s="3" t="s">
        <v>443</v>
      </c>
      <c r="E6" s="3" t="s">
        <v>426</v>
      </c>
      <c r="F6" s="3" t="s">
        <v>427</v>
      </c>
      <c r="G6" s="3" t="s">
        <v>428</v>
      </c>
      <c r="H6" s="3" t="s">
        <v>429</v>
      </c>
      <c r="I6" s="3" t="s">
        <v>428</v>
      </c>
      <c r="J6" s="3" t="s">
        <v>428</v>
      </c>
      <c r="K6" s="3" t="s">
        <v>428</v>
      </c>
      <c r="L6" s="3">
        <v>5.0</v>
      </c>
      <c r="M6" s="3">
        <v>4.0</v>
      </c>
      <c r="N6" s="3">
        <v>5.0</v>
      </c>
      <c r="O6" s="3">
        <v>3.0</v>
      </c>
      <c r="P6" s="3" t="s">
        <v>430</v>
      </c>
      <c r="Q6" s="3" t="s">
        <v>431</v>
      </c>
      <c r="R6" s="3" t="s">
        <v>444</v>
      </c>
      <c r="S6" s="3" t="s">
        <v>432</v>
      </c>
      <c r="T6" s="3" t="s">
        <v>445</v>
      </c>
    </row>
    <row r="7" ht="12.0" customHeight="1">
      <c r="A7" s="4">
        <v>44040.802349537036</v>
      </c>
      <c r="B7" s="3" t="s">
        <v>440</v>
      </c>
      <c r="C7" s="3" t="s">
        <v>424</v>
      </c>
      <c r="D7" s="3" t="s">
        <v>446</v>
      </c>
      <c r="E7" s="3" t="s">
        <v>426</v>
      </c>
      <c r="F7" s="3" t="s">
        <v>428</v>
      </c>
      <c r="G7" s="3" t="s">
        <v>428</v>
      </c>
      <c r="H7" s="3" t="s">
        <v>429</v>
      </c>
      <c r="I7" s="3" t="s">
        <v>429</v>
      </c>
      <c r="J7" s="3" t="s">
        <v>428</v>
      </c>
      <c r="K7" s="3" t="s">
        <v>428</v>
      </c>
      <c r="L7" s="3">
        <v>4.0</v>
      </c>
      <c r="M7" s="3">
        <v>5.0</v>
      </c>
      <c r="N7" s="3">
        <v>4.0</v>
      </c>
      <c r="O7" s="3">
        <v>4.0</v>
      </c>
      <c r="P7" s="3" t="s">
        <v>430</v>
      </c>
      <c r="Q7" s="3" t="s">
        <v>430</v>
      </c>
      <c r="R7" s="3" t="s">
        <v>434</v>
      </c>
      <c r="S7" s="3" t="s">
        <v>433</v>
      </c>
      <c r="T7" s="3" t="s">
        <v>433</v>
      </c>
    </row>
    <row r="8" ht="12.0" customHeight="1">
      <c r="A8" s="4">
        <v>44040.803078703706</v>
      </c>
      <c r="B8" s="3" t="s">
        <v>440</v>
      </c>
      <c r="C8" s="3" t="s">
        <v>424</v>
      </c>
      <c r="D8" s="3" t="s">
        <v>425</v>
      </c>
      <c r="E8" s="3" t="s">
        <v>447</v>
      </c>
      <c r="F8" s="3" t="s">
        <v>429</v>
      </c>
      <c r="G8" s="3" t="s">
        <v>428</v>
      </c>
      <c r="H8" s="3" t="s">
        <v>428</v>
      </c>
      <c r="I8" s="3" t="s">
        <v>428</v>
      </c>
      <c r="J8" s="3" t="s">
        <v>428</v>
      </c>
      <c r="K8" s="3" t="s">
        <v>428</v>
      </c>
      <c r="L8" s="3">
        <v>5.0</v>
      </c>
      <c r="M8" s="3">
        <v>5.0</v>
      </c>
      <c r="N8" s="3">
        <v>5.0</v>
      </c>
      <c r="O8" s="3">
        <v>4.0</v>
      </c>
      <c r="P8" s="3" t="s">
        <v>430</v>
      </c>
      <c r="Q8" s="3" t="s">
        <v>431</v>
      </c>
      <c r="R8" s="3" t="s">
        <v>448</v>
      </c>
      <c r="S8" s="3" t="s">
        <v>433</v>
      </c>
      <c r="T8" s="3" t="s">
        <v>432</v>
      </c>
    </row>
    <row r="9" ht="12.0" customHeight="1">
      <c r="A9" s="4">
        <v>44040.808969907404</v>
      </c>
      <c r="B9" s="3" t="s">
        <v>354</v>
      </c>
      <c r="C9" s="3" t="s">
        <v>424</v>
      </c>
      <c r="D9" s="3" t="s">
        <v>425</v>
      </c>
      <c r="E9" s="3" t="s">
        <v>449</v>
      </c>
      <c r="F9" s="3" t="s">
        <v>429</v>
      </c>
      <c r="G9" s="3" t="s">
        <v>428</v>
      </c>
      <c r="H9" s="3" t="s">
        <v>429</v>
      </c>
      <c r="I9" s="3" t="s">
        <v>428</v>
      </c>
      <c r="J9" s="3" t="s">
        <v>428</v>
      </c>
      <c r="K9" s="3" t="s">
        <v>428</v>
      </c>
      <c r="L9" s="3">
        <v>4.0</v>
      </c>
      <c r="M9" s="3">
        <v>4.0</v>
      </c>
      <c r="N9" s="3">
        <v>4.0</v>
      </c>
      <c r="O9" s="3">
        <v>4.0</v>
      </c>
      <c r="P9" s="3" t="s">
        <v>431</v>
      </c>
      <c r="Q9" s="3" t="s">
        <v>430</v>
      </c>
      <c r="R9" s="3" t="s">
        <v>433</v>
      </c>
      <c r="S9" s="3" t="s">
        <v>433</v>
      </c>
      <c r="T9" s="3" t="s">
        <v>433</v>
      </c>
    </row>
    <row r="10" ht="12.0" customHeight="1">
      <c r="A10" s="4">
        <v>44040.81596064815</v>
      </c>
      <c r="B10" s="3" t="s">
        <v>354</v>
      </c>
      <c r="C10" s="3" t="s">
        <v>424</v>
      </c>
      <c r="D10" s="3" t="s">
        <v>425</v>
      </c>
      <c r="E10" s="3" t="s">
        <v>426</v>
      </c>
      <c r="F10" s="3" t="s">
        <v>427</v>
      </c>
      <c r="G10" s="3" t="s">
        <v>428</v>
      </c>
      <c r="H10" s="3" t="s">
        <v>428</v>
      </c>
      <c r="I10" s="3" t="s">
        <v>428</v>
      </c>
      <c r="J10" s="3" t="s">
        <v>428</v>
      </c>
      <c r="K10" s="3" t="s">
        <v>428</v>
      </c>
      <c r="L10" s="3">
        <v>5.0</v>
      </c>
      <c r="M10" s="3">
        <v>5.0</v>
      </c>
      <c r="N10" s="3">
        <v>5.0</v>
      </c>
      <c r="O10" s="3">
        <v>3.0</v>
      </c>
      <c r="P10" s="3" t="s">
        <v>430</v>
      </c>
      <c r="Q10" s="3" t="s">
        <v>431</v>
      </c>
      <c r="R10" s="3" t="s">
        <v>448</v>
      </c>
      <c r="S10" s="3" t="s">
        <v>432</v>
      </c>
      <c r="T10" s="3" t="s">
        <v>432</v>
      </c>
    </row>
    <row r="11" ht="12.0" customHeight="1">
      <c r="A11" s="4">
        <v>44040.82481481481</v>
      </c>
      <c r="B11" s="3" t="s">
        <v>382</v>
      </c>
      <c r="C11" s="3" t="s">
        <v>450</v>
      </c>
      <c r="D11" s="3" t="s">
        <v>451</v>
      </c>
      <c r="E11" s="3" t="s">
        <v>447</v>
      </c>
      <c r="F11" s="3" t="s">
        <v>429</v>
      </c>
      <c r="G11" s="3" t="s">
        <v>428</v>
      </c>
      <c r="H11" s="3" t="s">
        <v>429</v>
      </c>
      <c r="I11" s="3" t="s">
        <v>428</v>
      </c>
      <c r="J11" s="3" t="s">
        <v>428</v>
      </c>
      <c r="K11" s="3" t="s">
        <v>429</v>
      </c>
      <c r="L11" s="3">
        <v>3.0</v>
      </c>
      <c r="M11" s="3">
        <v>4.0</v>
      </c>
      <c r="N11" s="3">
        <v>4.0</v>
      </c>
      <c r="O11" s="3">
        <v>4.0</v>
      </c>
      <c r="P11" s="3" t="s">
        <v>431</v>
      </c>
      <c r="Q11" s="3" t="s">
        <v>429</v>
      </c>
      <c r="R11" s="3" t="s">
        <v>444</v>
      </c>
      <c r="S11" s="3" t="s">
        <v>445</v>
      </c>
      <c r="T11" s="3" t="s">
        <v>452</v>
      </c>
    </row>
    <row r="12" ht="12.0" customHeight="1">
      <c r="A12" s="4">
        <v>44040.826157407406</v>
      </c>
      <c r="B12" s="3" t="s">
        <v>440</v>
      </c>
      <c r="C12" s="3" t="s">
        <v>424</v>
      </c>
      <c r="D12" s="3" t="s">
        <v>425</v>
      </c>
      <c r="E12" s="3" t="s">
        <v>449</v>
      </c>
      <c r="F12" s="3" t="s">
        <v>428</v>
      </c>
      <c r="G12" s="3" t="s">
        <v>428</v>
      </c>
      <c r="H12" s="3" t="s">
        <v>428</v>
      </c>
      <c r="I12" s="3" t="s">
        <v>428</v>
      </c>
      <c r="J12" s="3" t="s">
        <v>428</v>
      </c>
      <c r="K12" s="3" t="s">
        <v>428</v>
      </c>
      <c r="L12" s="3">
        <v>4.0</v>
      </c>
      <c r="M12" s="3">
        <v>4.0</v>
      </c>
      <c r="N12" s="3">
        <v>4.0</v>
      </c>
      <c r="O12" s="3">
        <v>4.0</v>
      </c>
      <c r="P12" s="3" t="s">
        <v>430</v>
      </c>
      <c r="Q12" s="3" t="s">
        <v>431</v>
      </c>
      <c r="R12" s="3" t="s">
        <v>452</v>
      </c>
      <c r="S12" s="3" t="s">
        <v>432</v>
      </c>
      <c r="T12" s="3" t="s">
        <v>432</v>
      </c>
    </row>
    <row r="13" ht="12.0" customHeight="1">
      <c r="A13" s="4">
        <v>44040.836909722224</v>
      </c>
      <c r="B13" s="3" t="s">
        <v>354</v>
      </c>
      <c r="C13" s="3" t="s">
        <v>442</v>
      </c>
      <c r="D13" s="3" t="s">
        <v>443</v>
      </c>
      <c r="E13" s="3" t="s">
        <v>426</v>
      </c>
      <c r="F13" s="3" t="s">
        <v>437</v>
      </c>
      <c r="G13" s="3" t="s">
        <v>428</v>
      </c>
      <c r="H13" s="3" t="s">
        <v>427</v>
      </c>
      <c r="I13" s="3" t="s">
        <v>427</v>
      </c>
      <c r="J13" s="3" t="s">
        <v>429</v>
      </c>
      <c r="K13" s="3" t="s">
        <v>427</v>
      </c>
      <c r="L13" s="3">
        <v>5.0</v>
      </c>
      <c r="M13" s="3">
        <v>5.0</v>
      </c>
      <c r="N13" s="3">
        <v>5.0</v>
      </c>
      <c r="O13" s="3">
        <v>4.0</v>
      </c>
      <c r="P13" s="3" t="s">
        <v>429</v>
      </c>
      <c r="Q13" s="3" t="s">
        <v>453</v>
      </c>
      <c r="R13" s="3" t="s">
        <v>435</v>
      </c>
      <c r="S13" s="3" t="s">
        <v>435</v>
      </c>
      <c r="T13" s="3" t="s">
        <v>435</v>
      </c>
    </row>
    <row r="14" ht="12.0" customHeight="1">
      <c r="A14" s="4">
        <v>44040.83697916667</v>
      </c>
      <c r="B14" s="3" t="s">
        <v>354</v>
      </c>
      <c r="C14" s="3" t="s">
        <v>424</v>
      </c>
      <c r="D14" s="3" t="s">
        <v>451</v>
      </c>
      <c r="E14" s="3" t="s">
        <v>447</v>
      </c>
      <c r="F14" s="3" t="s">
        <v>429</v>
      </c>
      <c r="G14" s="3" t="s">
        <v>429</v>
      </c>
      <c r="H14" s="3" t="s">
        <v>428</v>
      </c>
      <c r="I14" s="3" t="s">
        <v>429</v>
      </c>
      <c r="J14" s="3" t="s">
        <v>428</v>
      </c>
      <c r="K14" s="3" t="s">
        <v>428</v>
      </c>
      <c r="L14" s="3">
        <v>4.0</v>
      </c>
      <c r="M14" s="3">
        <v>4.0</v>
      </c>
      <c r="N14" s="3">
        <v>3.0</v>
      </c>
      <c r="O14" s="3">
        <v>3.0</v>
      </c>
      <c r="P14" s="3" t="s">
        <v>430</v>
      </c>
      <c r="Q14" s="3" t="s">
        <v>430</v>
      </c>
      <c r="R14" s="3" t="s">
        <v>454</v>
      </c>
      <c r="S14" s="3" t="s">
        <v>439</v>
      </c>
      <c r="T14" s="3" t="s">
        <v>454</v>
      </c>
    </row>
    <row r="15" ht="12.0" customHeight="1">
      <c r="A15" s="4">
        <v>44040.84609953704</v>
      </c>
      <c r="B15" s="3" t="s">
        <v>440</v>
      </c>
      <c r="C15" s="3" t="s">
        <v>424</v>
      </c>
      <c r="D15" s="3" t="s">
        <v>425</v>
      </c>
      <c r="E15" s="3" t="s">
        <v>426</v>
      </c>
      <c r="F15" s="3" t="s">
        <v>427</v>
      </c>
      <c r="G15" s="3" t="s">
        <v>428</v>
      </c>
      <c r="H15" s="3" t="s">
        <v>428</v>
      </c>
      <c r="I15" s="3" t="s">
        <v>428</v>
      </c>
      <c r="J15" s="3" t="s">
        <v>428</v>
      </c>
      <c r="K15" s="3" t="s">
        <v>428</v>
      </c>
      <c r="L15" s="3">
        <v>4.0</v>
      </c>
      <c r="M15" s="3">
        <v>4.0</v>
      </c>
      <c r="N15" s="3">
        <v>4.0</v>
      </c>
      <c r="O15" s="3">
        <v>4.0</v>
      </c>
      <c r="P15" s="3" t="s">
        <v>430</v>
      </c>
      <c r="Q15" s="3" t="s">
        <v>430</v>
      </c>
      <c r="R15" s="3" t="s">
        <v>455</v>
      </c>
      <c r="S15" s="3" t="s">
        <v>433</v>
      </c>
      <c r="T15" s="3" t="s">
        <v>433</v>
      </c>
    </row>
    <row r="16" ht="12.0" customHeight="1">
      <c r="A16" s="4">
        <v>44040.84983796296</v>
      </c>
      <c r="B16" s="3" t="s">
        <v>440</v>
      </c>
      <c r="C16" s="3" t="s">
        <v>424</v>
      </c>
      <c r="D16" s="3" t="s">
        <v>425</v>
      </c>
      <c r="E16" s="3" t="s">
        <v>449</v>
      </c>
      <c r="F16" s="3" t="s">
        <v>427</v>
      </c>
      <c r="G16" s="3" t="s">
        <v>428</v>
      </c>
      <c r="H16" s="3" t="s">
        <v>427</v>
      </c>
      <c r="I16" s="3" t="s">
        <v>429</v>
      </c>
      <c r="J16" s="3" t="s">
        <v>428</v>
      </c>
      <c r="K16" s="3" t="s">
        <v>428</v>
      </c>
      <c r="L16" s="3">
        <v>5.0</v>
      </c>
      <c r="M16" s="3">
        <v>4.0</v>
      </c>
      <c r="N16" s="3">
        <v>4.0</v>
      </c>
      <c r="O16" s="3">
        <v>4.0</v>
      </c>
      <c r="P16" s="3" t="s">
        <v>431</v>
      </c>
      <c r="Q16" s="3" t="s">
        <v>431</v>
      </c>
      <c r="R16" s="3" t="s">
        <v>448</v>
      </c>
      <c r="S16" s="3" t="s">
        <v>433</v>
      </c>
      <c r="T16" s="3" t="s">
        <v>433</v>
      </c>
    </row>
    <row r="17" ht="12.0" customHeight="1">
      <c r="A17" s="4">
        <v>44040.85349537037</v>
      </c>
      <c r="B17" s="3" t="s">
        <v>440</v>
      </c>
      <c r="C17" s="3" t="s">
        <v>424</v>
      </c>
      <c r="D17" s="3" t="s">
        <v>425</v>
      </c>
      <c r="E17" s="3" t="s">
        <v>449</v>
      </c>
      <c r="F17" s="3" t="s">
        <v>429</v>
      </c>
      <c r="G17" s="3" t="s">
        <v>428</v>
      </c>
      <c r="H17" s="3" t="s">
        <v>428</v>
      </c>
      <c r="I17" s="3" t="s">
        <v>428</v>
      </c>
      <c r="J17" s="3" t="s">
        <v>428</v>
      </c>
      <c r="K17" s="3" t="s">
        <v>428</v>
      </c>
      <c r="L17" s="3">
        <v>4.0</v>
      </c>
      <c r="M17" s="3">
        <v>5.0</v>
      </c>
      <c r="N17" s="3">
        <v>5.0</v>
      </c>
      <c r="O17" s="3">
        <v>5.0</v>
      </c>
      <c r="P17" s="3" t="s">
        <v>430</v>
      </c>
      <c r="Q17" s="3" t="s">
        <v>431</v>
      </c>
      <c r="R17" s="3" t="s">
        <v>434</v>
      </c>
      <c r="S17" s="3" t="s">
        <v>433</v>
      </c>
      <c r="T17" s="3" t="s">
        <v>433</v>
      </c>
    </row>
    <row r="18" ht="12.0" customHeight="1">
      <c r="A18" s="4">
        <v>44040.853854166664</v>
      </c>
      <c r="B18" s="3" t="s">
        <v>354</v>
      </c>
      <c r="C18" s="3" t="s">
        <v>450</v>
      </c>
      <c r="D18" s="3" t="s">
        <v>451</v>
      </c>
      <c r="E18" s="3" t="s">
        <v>426</v>
      </c>
      <c r="F18" s="3" t="s">
        <v>429</v>
      </c>
      <c r="G18" s="3" t="s">
        <v>428</v>
      </c>
      <c r="H18" s="3" t="s">
        <v>428</v>
      </c>
      <c r="I18" s="3" t="s">
        <v>429</v>
      </c>
      <c r="J18" s="3" t="s">
        <v>428</v>
      </c>
      <c r="K18" s="3" t="s">
        <v>428</v>
      </c>
      <c r="L18" s="3">
        <v>4.0</v>
      </c>
      <c r="M18" s="3">
        <v>5.0</v>
      </c>
      <c r="N18" s="3">
        <v>5.0</v>
      </c>
      <c r="O18" s="3">
        <v>5.0</v>
      </c>
      <c r="P18" s="3" t="s">
        <v>430</v>
      </c>
      <c r="Q18" s="3" t="s">
        <v>429</v>
      </c>
      <c r="R18" s="3" t="s">
        <v>456</v>
      </c>
      <c r="S18" s="3" t="s">
        <v>457</v>
      </c>
      <c r="T18" s="3" t="s">
        <v>456</v>
      </c>
    </row>
    <row r="19" ht="12.0" customHeight="1">
      <c r="A19" s="4">
        <v>44040.86070601852</v>
      </c>
      <c r="B19" s="3" t="s">
        <v>354</v>
      </c>
      <c r="C19" s="3" t="s">
        <v>442</v>
      </c>
      <c r="D19" s="3" t="s">
        <v>443</v>
      </c>
      <c r="E19" s="3" t="s">
        <v>426</v>
      </c>
      <c r="F19" s="3" t="s">
        <v>428</v>
      </c>
      <c r="G19" s="3" t="s">
        <v>428</v>
      </c>
      <c r="H19" s="3" t="s">
        <v>428</v>
      </c>
      <c r="I19" s="3" t="s">
        <v>428</v>
      </c>
      <c r="J19" s="3" t="s">
        <v>428</v>
      </c>
      <c r="K19" s="3" t="s">
        <v>428</v>
      </c>
      <c r="L19" s="3">
        <v>4.0</v>
      </c>
      <c r="M19" s="3">
        <v>5.0</v>
      </c>
      <c r="N19" s="3">
        <v>5.0</v>
      </c>
      <c r="O19" s="3">
        <v>4.0</v>
      </c>
      <c r="P19" s="3" t="s">
        <v>430</v>
      </c>
      <c r="Q19" s="3" t="s">
        <v>431</v>
      </c>
      <c r="R19" s="3" t="s">
        <v>433</v>
      </c>
      <c r="S19" s="3" t="s">
        <v>433</v>
      </c>
      <c r="T19" s="3" t="s">
        <v>433</v>
      </c>
    </row>
    <row r="20" ht="12.0" customHeight="1">
      <c r="A20" s="4">
        <v>44040.86604166667</v>
      </c>
      <c r="B20" s="3" t="s">
        <v>354</v>
      </c>
      <c r="C20" s="3" t="s">
        <v>424</v>
      </c>
      <c r="D20" s="3" t="s">
        <v>425</v>
      </c>
      <c r="E20" s="3" t="s">
        <v>449</v>
      </c>
      <c r="F20" s="3" t="s">
        <v>427</v>
      </c>
      <c r="G20" s="3" t="s">
        <v>428</v>
      </c>
      <c r="H20" s="3" t="s">
        <v>429</v>
      </c>
      <c r="I20" s="3" t="s">
        <v>428</v>
      </c>
      <c r="J20" s="3" t="s">
        <v>428</v>
      </c>
      <c r="K20" s="3" t="s">
        <v>429</v>
      </c>
      <c r="L20" s="3">
        <v>5.0</v>
      </c>
      <c r="M20" s="3">
        <v>4.0</v>
      </c>
      <c r="N20" s="3">
        <v>5.0</v>
      </c>
      <c r="O20" s="3">
        <v>3.0</v>
      </c>
      <c r="P20" s="3" t="s">
        <v>430</v>
      </c>
      <c r="Q20" s="3" t="s">
        <v>431</v>
      </c>
      <c r="R20" s="3" t="s">
        <v>456</v>
      </c>
      <c r="S20" s="3" t="s">
        <v>433</v>
      </c>
      <c r="T20" s="3" t="s">
        <v>432</v>
      </c>
    </row>
    <row r="21" ht="12.0" customHeight="1">
      <c r="A21" s="4">
        <v>44040.87001157407</v>
      </c>
      <c r="B21" s="3" t="s">
        <v>354</v>
      </c>
      <c r="C21" s="3" t="s">
        <v>424</v>
      </c>
      <c r="D21" s="3" t="s">
        <v>451</v>
      </c>
      <c r="E21" s="3" t="s">
        <v>447</v>
      </c>
      <c r="F21" s="3" t="s">
        <v>429</v>
      </c>
      <c r="G21" s="3" t="s">
        <v>428</v>
      </c>
      <c r="H21" s="3" t="s">
        <v>428</v>
      </c>
      <c r="I21" s="3" t="s">
        <v>429</v>
      </c>
      <c r="J21" s="3" t="s">
        <v>428</v>
      </c>
      <c r="K21" s="3" t="s">
        <v>428</v>
      </c>
      <c r="L21" s="3">
        <v>4.0</v>
      </c>
      <c r="M21" s="3">
        <v>4.0</v>
      </c>
      <c r="N21" s="3">
        <v>4.0</v>
      </c>
      <c r="O21" s="3">
        <v>3.0</v>
      </c>
      <c r="P21" s="3" t="s">
        <v>429</v>
      </c>
      <c r="Q21" s="3" t="s">
        <v>429</v>
      </c>
      <c r="R21" s="3" t="s">
        <v>456</v>
      </c>
      <c r="S21" s="3" t="s">
        <v>439</v>
      </c>
      <c r="T21" s="3" t="s">
        <v>458</v>
      </c>
    </row>
    <row r="22" ht="12.0" customHeight="1">
      <c r="A22" s="4">
        <v>44040.89891203704</v>
      </c>
      <c r="B22" s="3" t="s">
        <v>440</v>
      </c>
      <c r="C22" s="3" t="s">
        <v>424</v>
      </c>
      <c r="D22" s="3" t="s">
        <v>425</v>
      </c>
      <c r="E22" s="3" t="s">
        <v>426</v>
      </c>
      <c r="F22" s="3" t="s">
        <v>437</v>
      </c>
      <c r="G22" s="3" t="s">
        <v>427</v>
      </c>
      <c r="H22" s="3" t="s">
        <v>428</v>
      </c>
      <c r="I22" s="3" t="s">
        <v>428</v>
      </c>
      <c r="J22" s="3" t="s">
        <v>428</v>
      </c>
      <c r="K22" s="3" t="s">
        <v>428</v>
      </c>
      <c r="L22" s="3">
        <v>5.0</v>
      </c>
      <c r="M22" s="3">
        <v>5.0</v>
      </c>
      <c r="N22" s="3">
        <v>5.0</v>
      </c>
      <c r="O22" s="3">
        <v>5.0</v>
      </c>
      <c r="P22" s="3" t="s">
        <v>430</v>
      </c>
      <c r="Q22" s="3" t="s">
        <v>431</v>
      </c>
      <c r="R22" s="3" t="s">
        <v>444</v>
      </c>
      <c r="S22" s="3" t="s">
        <v>433</v>
      </c>
      <c r="T22" s="3" t="s">
        <v>433</v>
      </c>
    </row>
    <row r="23" ht="12.0" customHeight="1">
      <c r="A23" s="4">
        <v>44040.92120370371</v>
      </c>
      <c r="B23" s="3" t="s">
        <v>354</v>
      </c>
      <c r="C23" s="3" t="s">
        <v>424</v>
      </c>
      <c r="D23" s="3" t="s">
        <v>451</v>
      </c>
      <c r="E23" s="3" t="s">
        <v>426</v>
      </c>
      <c r="F23" s="3" t="s">
        <v>428</v>
      </c>
      <c r="G23" s="3" t="s">
        <v>428</v>
      </c>
      <c r="H23" s="3" t="s">
        <v>428</v>
      </c>
      <c r="I23" s="3" t="s">
        <v>429</v>
      </c>
      <c r="J23" s="3" t="s">
        <v>428</v>
      </c>
      <c r="K23" s="3" t="s">
        <v>428</v>
      </c>
      <c r="L23" s="3">
        <v>5.0</v>
      </c>
      <c r="M23" s="3">
        <v>5.0</v>
      </c>
      <c r="N23" s="3">
        <v>3.0</v>
      </c>
      <c r="O23" s="3">
        <v>4.0</v>
      </c>
      <c r="P23" s="3" t="s">
        <v>430</v>
      </c>
      <c r="Q23" s="3" t="s">
        <v>430</v>
      </c>
      <c r="R23" s="3" t="s">
        <v>448</v>
      </c>
      <c r="S23" s="3" t="s">
        <v>432</v>
      </c>
      <c r="T23" s="3" t="s">
        <v>432</v>
      </c>
    </row>
    <row r="24" ht="12.0" customHeight="1">
      <c r="A24" s="4">
        <v>44040.92203703704</v>
      </c>
      <c r="B24" s="3" t="s">
        <v>382</v>
      </c>
      <c r="C24" s="3" t="s">
        <v>424</v>
      </c>
      <c r="D24" s="3" t="s">
        <v>443</v>
      </c>
      <c r="E24" s="3" t="s">
        <v>449</v>
      </c>
      <c r="F24" s="3" t="s">
        <v>428</v>
      </c>
      <c r="G24" s="3" t="s">
        <v>428</v>
      </c>
      <c r="H24" s="3" t="s">
        <v>428</v>
      </c>
      <c r="I24" s="3" t="s">
        <v>428</v>
      </c>
      <c r="J24" s="3" t="s">
        <v>428</v>
      </c>
      <c r="K24" s="3" t="s">
        <v>428</v>
      </c>
      <c r="L24" s="3">
        <v>4.0</v>
      </c>
      <c r="M24" s="3">
        <v>4.0</v>
      </c>
      <c r="N24" s="3">
        <v>4.0</v>
      </c>
      <c r="O24" s="3">
        <v>4.0</v>
      </c>
      <c r="P24" s="3" t="s">
        <v>431</v>
      </c>
      <c r="Q24" s="3" t="s">
        <v>431</v>
      </c>
      <c r="R24" s="3" t="s">
        <v>433</v>
      </c>
      <c r="S24" s="3" t="s">
        <v>433</v>
      </c>
      <c r="T24" s="3" t="s">
        <v>433</v>
      </c>
    </row>
    <row r="25" ht="12.0" customHeight="1">
      <c r="A25" s="4">
        <v>44040.930289351854</v>
      </c>
      <c r="B25" s="3" t="s">
        <v>354</v>
      </c>
      <c r="C25" s="3" t="s">
        <v>450</v>
      </c>
      <c r="D25" s="3" t="s">
        <v>459</v>
      </c>
      <c r="E25" s="3" t="s">
        <v>426</v>
      </c>
      <c r="F25" s="3" t="s">
        <v>429</v>
      </c>
      <c r="G25" s="3" t="s">
        <v>428</v>
      </c>
      <c r="H25" s="3" t="s">
        <v>427</v>
      </c>
      <c r="I25" s="3" t="s">
        <v>428</v>
      </c>
      <c r="J25" s="3" t="s">
        <v>429</v>
      </c>
      <c r="K25" s="3" t="s">
        <v>428</v>
      </c>
      <c r="L25" s="3">
        <v>5.0</v>
      </c>
      <c r="M25" s="3">
        <v>5.0</v>
      </c>
      <c r="N25" s="3">
        <v>5.0</v>
      </c>
      <c r="O25" s="3">
        <v>3.0</v>
      </c>
      <c r="P25" s="3" t="s">
        <v>430</v>
      </c>
      <c r="Q25" s="3" t="s">
        <v>430</v>
      </c>
      <c r="R25" s="3" t="s">
        <v>434</v>
      </c>
      <c r="S25" s="3" t="s">
        <v>433</v>
      </c>
      <c r="T25" s="3" t="s">
        <v>433</v>
      </c>
    </row>
    <row r="26" ht="12.0" customHeight="1">
      <c r="A26" s="4">
        <v>44040.9356712963</v>
      </c>
      <c r="B26" s="3" t="s">
        <v>440</v>
      </c>
      <c r="C26" s="3" t="s">
        <v>424</v>
      </c>
      <c r="D26" s="3" t="s">
        <v>425</v>
      </c>
      <c r="E26" s="3" t="s">
        <v>426</v>
      </c>
      <c r="F26" s="3" t="s">
        <v>429</v>
      </c>
      <c r="G26" s="3" t="s">
        <v>428</v>
      </c>
      <c r="H26" s="3" t="s">
        <v>428</v>
      </c>
      <c r="I26" s="3" t="s">
        <v>429</v>
      </c>
      <c r="J26" s="3" t="s">
        <v>428</v>
      </c>
      <c r="K26" s="3" t="s">
        <v>428</v>
      </c>
      <c r="L26" s="3">
        <v>5.0</v>
      </c>
      <c r="M26" s="3">
        <v>5.0</v>
      </c>
      <c r="N26" s="3">
        <v>5.0</v>
      </c>
      <c r="O26" s="3">
        <v>5.0</v>
      </c>
      <c r="P26" s="3" t="s">
        <v>430</v>
      </c>
      <c r="Q26" s="3" t="s">
        <v>431</v>
      </c>
      <c r="R26" s="3" t="s">
        <v>444</v>
      </c>
      <c r="S26" s="3" t="s">
        <v>433</v>
      </c>
      <c r="T26" s="3" t="s">
        <v>444</v>
      </c>
    </row>
    <row r="27" ht="12.0" customHeight="1">
      <c r="A27" s="4">
        <v>44040.93671296296</v>
      </c>
      <c r="B27" s="3" t="s">
        <v>354</v>
      </c>
      <c r="C27" s="3" t="s">
        <v>424</v>
      </c>
      <c r="D27" s="3" t="s">
        <v>425</v>
      </c>
      <c r="E27" s="3" t="s">
        <v>426</v>
      </c>
      <c r="F27" s="3" t="s">
        <v>437</v>
      </c>
      <c r="G27" s="3" t="s">
        <v>429</v>
      </c>
      <c r="H27" s="3" t="s">
        <v>427</v>
      </c>
      <c r="I27" s="3" t="s">
        <v>429</v>
      </c>
      <c r="J27" s="3" t="s">
        <v>428</v>
      </c>
      <c r="K27" s="3" t="s">
        <v>428</v>
      </c>
      <c r="L27" s="3">
        <v>5.0</v>
      </c>
      <c r="M27" s="3">
        <v>5.0</v>
      </c>
      <c r="N27" s="3">
        <v>4.0</v>
      </c>
      <c r="O27" s="3">
        <v>4.0</v>
      </c>
      <c r="P27" s="3" t="s">
        <v>429</v>
      </c>
      <c r="Q27" s="3" t="s">
        <v>431</v>
      </c>
      <c r="R27" s="3" t="s">
        <v>456</v>
      </c>
      <c r="S27" s="3" t="s">
        <v>460</v>
      </c>
      <c r="T27" s="3" t="s">
        <v>438</v>
      </c>
    </row>
    <row r="28" ht="12.0" customHeight="1">
      <c r="A28" s="4">
        <v>44040.9765625</v>
      </c>
      <c r="B28" s="3" t="s">
        <v>440</v>
      </c>
      <c r="C28" s="3" t="s">
        <v>450</v>
      </c>
      <c r="D28" s="3" t="s">
        <v>443</v>
      </c>
      <c r="E28" s="3" t="s">
        <v>449</v>
      </c>
      <c r="F28" s="3" t="s">
        <v>428</v>
      </c>
      <c r="G28" s="3" t="s">
        <v>428</v>
      </c>
      <c r="H28" s="3" t="s">
        <v>428</v>
      </c>
      <c r="I28" s="3" t="s">
        <v>428</v>
      </c>
      <c r="J28" s="3" t="s">
        <v>428</v>
      </c>
      <c r="K28" s="3" t="s">
        <v>428</v>
      </c>
      <c r="L28" s="3">
        <v>5.0</v>
      </c>
      <c r="M28" s="3">
        <v>4.0</v>
      </c>
      <c r="N28" s="3">
        <v>5.0</v>
      </c>
      <c r="O28" s="3">
        <v>5.0</v>
      </c>
      <c r="P28" s="3" t="s">
        <v>431</v>
      </c>
      <c r="Q28" s="3" t="s">
        <v>431</v>
      </c>
      <c r="R28" s="3" t="s">
        <v>433</v>
      </c>
      <c r="S28" s="3" t="s">
        <v>433</v>
      </c>
      <c r="T28" s="3" t="s">
        <v>433</v>
      </c>
    </row>
    <row r="29" ht="12.0" customHeight="1">
      <c r="A29" s="4">
        <v>44041.01657407408</v>
      </c>
      <c r="B29" s="3" t="s">
        <v>354</v>
      </c>
      <c r="C29" s="3" t="s">
        <v>450</v>
      </c>
      <c r="D29" s="3" t="s">
        <v>451</v>
      </c>
      <c r="E29" s="3" t="s">
        <v>426</v>
      </c>
      <c r="F29" s="3" t="s">
        <v>429</v>
      </c>
      <c r="G29" s="3" t="s">
        <v>428</v>
      </c>
      <c r="H29" s="3" t="s">
        <v>428</v>
      </c>
      <c r="I29" s="3" t="s">
        <v>428</v>
      </c>
      <c r="J29" s="3" t="s">
        <v>428</v>
      </c>
      <c r="K29" s="3" t="s">
        <v>429</v>
      </c>
      <c r="L29" s="3">
        <v>4.0</v>
      </c>
      <c r="M29" s="3">
        <v>5.0</v>
      </c>
      <c r="N29" s="3">
        <v>4.0</v>
      </c>
      <c r="O29" s="3">
        <v>4.0</v>
      </c>
      <c r="P29" s="3" t="s">
        <v>453</v>
      </c>
      <c r="Q29" s="3" t="s">
        <v>431</v>
      </c>
      <c r="R29" s="3" t="s">
        <v>456</v>
      </c>
      <c r="S29" s="3" t="s">
        <v>461</v>
      </c>
      <c r="T29" s="3" t="s">
        <v>456</v>
      </c>
    </row>
    <row r="30" ht="12.0" customHeight="1">
      <c r="A30" s="4">
        <v>44041.05899305556</v>
      </c>
      <c r="B30" s="3" t="s">
        <v>354</v>
      </c>
      <c r="C30" s="3" t="s">
        <v>424</v>
      </c>
      <c r="D30" s="3" t="s">
        <v>451</v>
      </c>
      <c r="E30" s="3" t="s">
        <v>426</v>
      </c>
      <c r="F30" s="3" t="s">
        <v>427</v>
      </c>
      <c r="G30" s="3" t="s">
        <v>428</v>
      </c>
      <c r="H30" s="3" t="s">
        <v>427</v>
      </c>
      <c r="I30" s="3" t="s">
        <v>427</v>
      </c>
      <c r="J30" s="3" t="s">
        <v>428</v>
      </c>
      <c r="K30" s="3" t="s">
        <v>428</v>
      </c>
      <c r="L30" s="3">
        <v>5.0</v>
      </c>
      <c r="M30" s="3">
        <v>5.0</v>
      </c>
      <c r="N30" s="3">
        <v>5.0</v>
      </c>
      <c r="O30" s="3">
        <v>3.0</v>
      </c>
      <c r="P30" s="3" t="s">
        <v>430</v>
      </c>
      <c r="Q30" s="3" t="s">
        <v>431</v>
      </c>
      <c r="R30" s="3" t="s">
        <v>462</v>
      </c>
      <c r="S30" s="3" t="s">
        <v>458</v>
      </c>
      <c r="T30" s="3" t="s">
        <v>463</v>
      </c>
    </row>
    <row r="31" ht="12.0" customHeight="1">
      <c r="A31" s="4">
        <v>44041.11038194445</v>
      </c>
      <c r="B31" s="3" t="s">
        <v>354</v>
      </c>
      <c r="C31" s="3" t="s">
        <v>442</v>
      </c>
      <c r="D31" s="3" t="s">
        <v>425</v>
      </c>
      <c r="E31" s="3" t="s">
        <v>449</v>
      </c>
      <c r="F31" s="3" t="s">
        <v>428</v>
      </c>
      <c r="G31" s="3" t="s">
        <v>428</v>
      </c>
      <c r="H31" s="3" t="s">
        <v>428</v>
      </c>
      <c r="I31" s="3" t="s">
        <v>428</v>
      </c>
      <c r="J31" s="3" t="s">
        <v>428</v>
      </c>
      <c r="K31" s="3" t="s">
        <v>428</v>
      </c>
      <c r="L31" s="3">
        <v>5.0</v>
      </c>
      <c r="M31" s="3">
        <v>5.0</v>
      </c>
      <c r="N31" s="3">
        <v>5.0</v>
      </c>
      <c r="O31" s="3">
        <v>4.0</v>
      </c>
      <c r="P31" s="3" t="s">
        <v>431</v>
      </c>
      <c r="Q31" s="3" t="s">
        <v>430</v>
      </c>
      <c r="R31" s="3" t="s">
        <v>462</v>
      </c>
      <c r="S31" s="3" t="s">
        <v>464</v>
      </c>
      <c r="T31" s="3" t="s">
        <v>465</v>
      </c>
    </row>
    <row r="32" ht="12.0" customHeight="1">
      <c r="A32" s="4">
        <v>44041.17596064815</v>
      </c>
      <c r="B32" s="3" t="s">
        <v>354</v>
      </c>
      <c r="C32" s="3" t="s">
        <v>450</v>
      </c>
      <c r="D32" s="3" t="s">
        <v>459</v>
      </c>
      <c r="E32" s="3" t="s">
        <v>449</v>
      </c>
      <c r="F32" s="3" t="s">
        <v>427</v>
      </c>
      <c r="G32" s="3" t="s">
        <v>428</v>
      </c>
      <c r="H32" s="3" t="s">
        <v>427</v>
      </c>
      <c r="I32" s="3" t="s">
        <v>427</v>
      </c>
      <c r="J32" s="3" t="s">
        <v>428</v>
      </c>
      <c r="K32" s="3" t="s">
        <v>428</v>
      </c>
      <c r="L32" s="3">
        <v>3.0</v>
      </c>
      <c r="M32" s="3">
        <v>3.0</v>
      </c>
      <c r="N32" s="3">
        <v>4.0</v>
      </c>
      <c r="O32" s="3">
        <v>3.0</v>
      </c>
      <c r="P32" s="3" t="s">
        <v>431</v>
      </c>
      <c r="Q32" s="3" t="s">
        <v>431</v>
      </c>
      <c r="R32" s="3" t="s">
        <v>465</v>
      </c>
      <c r="S32" s="3" t="s">
        <v>433</v>
      </c>
      <c r="T32" s="3" t="s">
        <v>433</v>
      </c>
    </row>
    <row r="33" ht="12.0" customHeight="1">
      <c r="A33" s="4">
        <v>44041.18141203704</v>
      </c>
      <c r="B33" s="3" t="s">
        <v>354</v>
      </c>
      <c r="C33" s="3" t="s">
        <v>450</v>
      </c>
      <c r="D33" s="3" t="s">
        <v>459</v>
      </c>
      <c r="E33" s="3" t="s">
        <v>449</v>
      </c>
      <c r="F33" s="3" t="s">
        <v>427</v>
      </c>
      <c r="G33" s="3" t="s">
        <v>428</v>
      </c>
      <c r="H33" s="3" t="s">
        <v>427</v>
      </c>
      <c r="I33" s="3" t="s">
        <v>427</v>
      </c>
      <c r="J33" s="3" t="s">
        <v>428</v>
      </c>
      <c r="K33" s="3" t="s">
        <v>428</v>
      </c>
      <c r="L33" s="3">
        <v>3.0</v>
      </c>
      <c r="M33" s="3">
        <v>3.0</v>
      </c>
      <c r="N33" s="3">
        <v>4.0</v>
      </c>
      <c r="O33" s="3">
        <v>3.0</v>
      </c>
      <c r="P33" s="3" t="s">
        <v>431</v>
      </c>
      <c r="Q33" s="3" t="s">
        <v>431</v>
      </c>
      <c r="R33" s="3" t="s">
        <v>465</v>
      </c>
      <c r="S33" s="3" t="s">
        <v>433</v>
      </c>
      <c r="T33" s="3" t="s">
        <v>433</v>
      </c>
    </row>
    <row r="34" ht="12.0" customHeight="1">
      <c r="A34" s="4">
        <v>44041.21839120371</v>
      </c>
      <c r="B34" s="3" t="s">
        <v>440</v>
      </c>
      <c r="C34" s="3" t="s">
        <v>450</v>
      </c>
      <c r="D34" s="3" t="s">
        <v>443</v>
      </c>
      <c r="E34" s="3" t="s">
        <v>426</v>
      </c>
      <c r="F34" s="3" t="s">
        <v>428</v>
      </c>
      <c r="G34" s="3" t="s">
        <v>428</v>
      </c>
      <c r="H34" s="3" t="s">
        <v>428</v>
      </c>
      <c r="I34" s="3" t="s">
        <v>428</v>
      </c>
      <c r="J34" s="3" t="s">
        <v>428</v>
      </c>
      <c r="K34" s="3" t="s">
        <v>428</v>
      </c>
      <c r="L34" s="3">
        <v>4.0</v>
      </c>
      <c r="M34" s="3">
        <v>5.0</v>
      </c>
      <c r="N34" s="3">
        <v>4.0</v>
      </c>
      <c r="O34" s="3">
        <v>3.0</v>
      </c>
      <c r="P34" s="3" t="s">
        <v>430</v>
      </c>
      <c r="Q34" s="3" t="s">
        <v>430</v>
      </c>
      <c r="R34" s="3" t="s">
        <v>433</v>
      </c>
      <c r="S34" s="3" t="s">
        <v>433</v>
      </c>
      <c r="T34" s="3" t="s">
        <v>433</v>
      </c>
    </row>
    <row r="35" ht="12.0" customHeight="1">
      <c r="A35" s="4">
        <v>44041.304768518516</v>
      </c>
      <c r="B35" s="3" t="s">
        <v>440</v>
      </c>
      <c r="C35" s="3" t="s">
        <v>424</v>
      </c>
      <c r="D35" s="3" t="s">
        <v>425</v>
      </c>
      <c r="E35" s="3" t="s">
        <v>426</v>
      </c>
      <c r="F35" s="3" t="s">
        <v>427</v>
      </c>
      <c r="G35" s="3" t="s">
        <v>428</v>
      </c>
      <c r="H35" s="3" t="s">
        <v>428</v>
      </c>
      <c r="I35" s="3" t="s">
        <v>428</v>
      </c>
      <c r="J35" s="3" t="s">
        <v>428</v>
      </c>
      <c r="K35" s="3" t="s">
        <v>428</v>
      </c>
      <c r="L35" s="3">
        <v>5.0</v>
      </c>
      <c r="M35" s="3">
        <v>3.0</v>
      </c>
      <c r="N35" s="3">
        <v>5.0</v>
      </c>
      <c r="O35" s="3">
        <v>5.0</v>
      </c>
      <c r="P35" s="3" t="s">
        <v>431</v>
      </c>
      <c r="Q35" s="3" t="s">
        <v>429</v>
      </c>
      <c r="R35" s="3" t="s">
        <v>465</v>
      </c>
      <c r="S35" s="3" t="s">
        <v>433</v>
      </c>
      <c r="T35" s="3" t="s">
        <v>433</v>
      </c>
    </row>
    <row r="36" ht="12.0" customHeight="1">
      <c r="A36" s="4">
        <v>44041.33440972222</v>
      </c>
      <c r="B36" s="3" t="s">
        <v>354</v>
      </c>
      <c r="C36" s="3" t="s">
        <v>424</v>
      </c>
      <c r="D36" s="3" t="s">
        <v>443</v>
      </c>
      <c r="E36" s="3" t="s">
        <v>426</v>
      </c>
      <c r="F36" s="3" t="s">
        <v>427</v>
      </c>
      <c r="G36" s="3" t="s">
        <v>428</v>
      </c>
      <c r="H36" s="3" t="s">
        <v>429</v>
      </c>
      <c r="I36" s="3" t="s">
        <v>427</v>
      </c>
      <c r="J36" s="3" t="s">
        <v>428</v>
      </c>
      <c r="K36" s="3" t="s">
        <v>428</v>
      </c>
      <c r="L36" s="3">
        <v>5.0</v>
      </c>
      <c r="M36" s="3">
        <v>5.0</v>
      </c>
      <c r="N36" s="3">
        <v>5.0</v>
      </c>
      <c r="O36" s="3">
        <v>5.0</v>
      </c>
      <c r="P36" s="3" t="s">
        <v>431</v>
      </c>
      <c r="Q36" s="3" t="s">
        <v>431</v>
      </c>
      <c r="R36" s="3" t="s">
        <v>466</v>
      </c>
      <c r="S36" s="3" t="s">
        <v>433</v>
      </c>
      <c r="T36" s="3" t="s">
        <v>433</v>
      </c>
    </row>
    <row r="37" ht="12.0" customHeight="1">
      <c r="A37" s="4">
        <v>44041.34180555555</v>
      </c>
      <c r="B37" s="3" t="s">
        <v>354</v>
      </c>
      <c r="C37" s="3" t="s">
        <v>450</v>
      </c>
      <c r="D37" s="3" t="s">
        <v>451</v>
      </c>
      <c r="E37" s="3" t="s">
        <v>426</v>
      </c>
      <c r="F37" s="3" t="s">
        <v>437</v>
      </c>
      <c r="G37" s="3" t="s">
        <v>437</v>
      </c>
      <c r="H37" s="3" t="s">
        <v>429</v>
      </c>
      <c r="I37" s="3" t="s">
        <v>429</v>
      </c>
      <c r="J37" s="3" t="s">
        <v>428</v>
      </c>
      <c r="K37" s="3" t="s">
        <v>428</v>
      </c>
      <c r="L37" s="3">
        <v>5.0</v>
      </c>
      <c r="M37" s="3">
        <v>5.0</v>
      </c>
      <c r="N37" s="3">
        <v>5.0</v>
      </c>
      <c r="O37" s="3">
        <v>5.0</v>
      </c>
      <c r="P37" s="3" t="s">
        <v>453</v>
      </c>
      <c r="Q37" s="3" t="s">
        <v>453</v>
      </c>
      <c r="R37" s="3" t="s">
        <v>462</v>
      </c>
      <c r="S37" s="3" t="s">
        <v>464</v>
      </c>
      <c r="T37" s="3" t="s">
        <v>467</v>
      </c>
    </row>
    <row r="38" ht="12.0" customHeight="1">
      <c r="A38" s="4">
        <v>44041.36988425926</v>
      </c>
      <c r="B38" s="3" t="s">
        <v>354</v>
      </c>
      <c r="C38" s="3" t="s">
        <v>450</v>
      </c>
      <c r="D38" s="3" t="s">
        <v>425</v>
      </c>
      <c r="E38" s="3" t="s">
        <v>426</v>
      </c>
      <c r="F38" s="3" t="s">
        <v>429</v>
      </c>
      <c r="G38" s="3" t="s">
        <v>428</v>
      </c>
      <c r="H38" s="3" t="s">
        <v>428</v>
      </c>
      <c r="I38" s="3" t="s">
        <v>428</v>
      </c>
      <c r="J38" s="3" t="s">
        <v>428</v>
      </c>
      <c r="K38" s="3" t="s">
        <v>428</v>
      </c>
      <c r="L38" s="3">
        <v>4.0</v>
      </c>
      <c r="M38" s="3">
        <v>5.0</v>
      </c>
      <c r="N38" s="3">
        <v>4.0</v>
      </c>
      <c r="O38" s="3">
        <v>4.0</v>
      </c>
      <c r="P38" s="3" t="s">
        <v>431</v>
      </c>
      <c r="Q38" s="3" t="s">
        <v>431</v>
      </c>
      <c r="R38" s="3" t="s">
        <v>455</v>
      </c>
      <c r="S38" s="3" t="s">
        <v>433</v>
      </c>
      <c r="T38" s="3" t="s">
        <v>435</v>
      </c>
    </row>
    <row r="39" ht="12.0" customHeight="1">
      <c r="A39" s="4">
        <v>44041.4216087963</v>
      </c>
      <c r="B39" s="3" t="s">
        <v>354</v>
      </c>
      <c r="C39" s="3" t="s">
        <v>424</v>
      </c>
      <c r="D39" s="3" t="s">
        <v>425</v>
      </c>
      <c r="E39" s="3" t="s">
        <v>426</v>
      </c>
      <c r="F39" s="3" t="s">
        <v>428</v>
      </c>
      <c r="G39" s="3" t="s">
        <v>428</v>
      </c>
      <c r="H39" s="3" t="s">
        <v>428</v>
      </c>
      <c r="I39" s="3" t="s">
        <v>428</v>
      </c>
      <c r="J39" s="3" t="s">
        <v>428</v>
      </c>
      <c r="K39" s="3" t="s">
        <v>429</v>
      </c>
      <c r="L39" s="3">
        <v>3.0</v>
      </c>
      <c r="M39" s="3">
        <v>4.0</v>
      </c>
      <c r="N39" s="3">
        <v>4.0</v>
      </c>
      <c r="O39" s="3">
        <v>3.0</v>
      </c>
      <c r="P39" s="3" t="s">
        <v>431</v>
      </c>
      <c r="Q39" s="3" t="s">
        <v>431</v>
      </c>
      <c r="R39" s="3" t="s">
        <v>468</v>
      </c>
      <c r="S39" s="3" t="s">
        <v>433</v>
      </c>
      <c r="T39" s="3" t="s">
        <v>433</v>
      </c>
    </row>
    <row r="40" ht="12.0" customHeight="1">
      <c r="A40" s="4">
        <v>44041.43722222222</v>
      </c>
      <c r="B40" s="3" t="s">
        <v>354</v>
      </c>
      <c r="C40" s="3" t="s">
        <v>424</v>
      </c>
      <c r="D40" s="3" t="s">
        <v>425</v>
      </c>
      <c r="E40" s="3" t="s">
        <v>426</v>
      </c>
      <c r="F40" s="3" t="s">
        <v>427</v>
      </c>
      <c r="G40" s="3" t="s">
        <v>428</v>
      </c>
      <c r="H40" s="3" t="s">
        <v>429</v>
      </c>
      <c r="I40" s="3" t="s">
        <v>428</v>
      </c>
      <c r="J40" s="3" t="s">
        <v>428</v>
      </c>
      <c r="K40" s="3" t="s">
        <v>429</v>
      </c>
      <c r="L40" s="3">
        <v>5.0</v>
      </c>
      <c r="M40" s="3">
        <v>5.0</v>
      </c>
      <c r="N40" s="3">
        <v>4.0</v>
      </c>
      <c r="O40" s="3">
        <v>2.0</v>
      </c>
      <c r="P40" s="3" t="s">
        <v>429</v>
      </c>
      <c r="Q40" s="3" t="s">
        <v>429</v>
      </c>
      <c r="R40" s="3" t="s">
        <v>434</v>
      </c>
      <c r="S40" s="3" t="s">
        <v>435</v>
      </c>
      <c r="T40" s="3" t="s">
        <v>435</v>
      </c>
    </row>
    <row r="41" ht="12.0" customHeight="1">
      <c r="A41" s="4">
        <v>44041.4765162037</v>
      </c>
      <c r="B41" s="3" t="s">
        <v>440</v>
      </c>
      <c r="C41" s="3" t="s">
        <v>424</v>
      </c>
      <c r="D41" s="3" t="s">
        <v>425</v>
      </c>
      <c r="E41" s="3" t="s">
        <v>447</v>
      </c>
      <c r="F41" s="3" t="s">
        <v>429</v>
      </c>
      <c r="G41" s="3" t="s">
        <v>428</v>
      </c>
      <c r="H41" s="3" t="s">
        <v>428</v>
      </c>
      <c r="I41" s="3" t="s">
        <v>428</v>
      </c>
      <c r="J41" s="3" t="s">
        <v>428</v>
      </c>
      <c r="K41" s="3" t="s">
        <v>428</v>
      </c>
      <c r="L41" s="3">
        <v>4.0</v>
      </c>
      <c r="M41" s="3">
        <v>4.0</v>
      </c>
      <c r="N41" s="3">
        <v>4.0</v>
      </c>
      <c r="O41" s="3">
        <v>3.0</v>
      </c>
      <c r="P41" s="3" t="s">
        <v>453</v>
      </c>
      <c r="Q41" s="3" t="s">
        <v>431</v>
      </c>
      <c r="R41" s="3" t="s">
        <v>438</v>
      </c>
      <c r="S41" s="3" t="s">
        <v>468</v>
      </c>
      <c r="T41" s="3" t="s">
        <v>468</v>
      </c>
    </row>
    <row r="42" ht="12.0" customHeight="1">
      <c r="A42" s="4">
        <v>44041.537256944444</v>
      </c>
      <c r="B42" s="3" t="s">
        <v>440</v>
      </c>
      <c r="C42" s="3" t="s">
        <v>424</v>
      </c>
      <c r="D42" s="3" t="s">
        <v>425</v>
      </c>
      <c r="E42" s="3" t="s">
        <v>426</v>
      </c>
      <c r="F42" s="3" t="s">
        <v>427</v>
      </c>
      <c r="G42" s="3" t="s">
        <v>428</v>
      </c>
      <c r="H42" s="3" t="s">
        <v>428</v>
      </c>
      <c r="I42" s="3" t="s">
        <v>428</v>
      </c>
      <c r="J42" s="3" t="s">
        <v>428</v>
      </c>
      <c r="K42" s="3" t="s">
        <v>428</v>
      </c>
      <c r="L42" s="3">
        <v>5.0</v>
      </c>
      <c r="M42" s="3">
        <v>3.0</v>
      </c>
      <c r="N42" s="3">
        <v>5.0</v>
      </c>
      <c r="O42" s="3">
        <v>5.0</v>
      </c>
      <c r="P42" s="3" t="s">
        <v>431</v>
      </c>
      <c r="Q42" s="3" t="s">
        <v>429</v>
      </c>
      <c r="R42" s="3" t="s">
        <v>465</v>
      </c>
      <c r="S42" s="3" t="s">
        <v>433</v>
      </c>
      <c r="T42" s="3" t="s">
        <v>433</v>
      </c>
    </row>
    <row r="43" ht="12.0" customHeight="1">
      <c r="A43" s="4">
        <v>44041.538148148145</v>
      </c>
      <c r="B43" s="3" t="s">
        <v>354</v>
      </c>
      <c r="C43" s="3" t="s">
        <v>469</v>
      </c>
      <c r="D43" s="3" t="s">
        <v>451</v>
      </c>
      <c r="E43" s="3" t="s">
        <v>426</v>
      </c>
      <c r="F43" s="3" t="s">
        <v>437</v>
      </c>
      <c r="G43" s="3" t="s">
        <v>427</v>
      </c>
      <c r="H43" s="3" t="s">
        <v>437</v>
      </c>
      <c r="I43" s="3" t="s">
        <v>437</v>
      </c>
      <c r="J43" s="3" t="s">
        <v>429</v>
      </c>
      <c r="K43" s="3" t="s">
        <v>427</v>
      </c>
      <c r="L43" s="3">
        <v>5.0</v>
      </c>
      <c r="M43" s="3">
        <v>5.0</v>
      </c>
      <c r="N43" s="3">
        <v>5.0</v>
      </c>
      <c r="O43" s="3">
        <v>3.0</v>
      </c>
      <c r="P43" s="3" t="s">
        <v>431</v>
      </c>
      <c r="Q43" s="3" t="s">
        <v>453</v>
      </c>
      <c r="R43" s="3" t="s">
        <v>470</v>
      </c>
      <c r="S43" s="3" t="s">
        <v>457</v>
      </c>
      <c r="T43" s="3" t="s">
        <v>463</v>
      </c>
    </row>
    <row r="44" ht="12.0" customHeight="1">
      <c r="A44" s="4">
        <v>44041.574953703705</v>
      </c>
      <c r="B44" s="3" t="s">
        <v>354</v>
      </c>
      <c r="C44" s="3" t="s">
        <v>469</v>
      </c>
      <c r="D44" s="3" t="s">
        <v>451</v>
      </c>
      <c r="E44" s="3" t="s">
        <v>426</v>
      </c>
      <c r="F44" s="3" t="s">
        <v>437</v>
      </c>
      <c r="G44" s="3" t="s">
        <v>427</v>
      </c>
      <c r="H44" s="3" t="s">
        <v>437</v>
      </c>
      <c r="I44" s="3" t="s">
        <v>437</v>
      </c>
      <c r="J44" s="3" t="s">
        <v>429</v>
      </c>
      <c r="K44" s="3" t="s">
        <v>427</v>
      </c>
      <c r="L44" s="3">
        <v>5.0</v>
      </c>
      <c r="M44" s="3">
        <v>5.0</v>
      </c>
      <c r="N44" s="3">
        <v>5.0</v>
      </c>
      <c r="O44" s="3">
        <v>3.0</v>
      </c>
      <c r="P44" s="3" t="s">
        <v>431</v>
      </c>
      <c r="Q44" s="3" t="s">
        <v>453</v>
      </c>
      <c r="R44" s="3" t="s">
        <v>470</v>
      </c>
      <c r="S44" s="3" t="s">
        <v>457</v>
      </c>
      <c r="T44" s="3" t="s">
        <v>463</v>
      </c>
    </row>
    <row r="45" ht="12.0" customHeight="1">
      <c r="A45" s="4">
        <v>44041.70081018518</v>
      </c>
      <c r="B45" s="3" t="s">
        <v>354</v>
      </c>
      <c r="C45" s="3" t="s">
        <v>442</v>
      </c>
      <c r="D45" s="3" t="s">
        <v>446</v>
      </c>
      <c r="E45" s="3" t="s">
        <v>447</v>
      </c>
      <c r="F45" s="3" t="s">
        <v>427</v>
      </c>
      <c r="G45" s="3" t="s">
        <v>428</v>
      </c>
      <c r="H45" s="3" t="s">
        <v>429</v>
      </c>
      <c r="I45" s="3" t="s">
        <v>429</v>
      </c>
      <c r="J45" s="3" t="s">
        <v>428</v>
      </c>
      <c r="K45" s="3" t="s">
        <v>429</v>
      </c>
      <c r="L45" s="3">
        <v>5.0</v>
      </c>
      <c r="M45" s="3">
        <v>5.0</v>
      </c>
      <c r="N45" s="3">
        <v>5.0</v>
      </c>
      <c r="O45" s="3">
        <v>5.0</v>
      </c>
      <c r="P45" s="3" t="s">
        <v>430</v>
      </c>
      <c r="Q45" s="3" t="s">
        <v>430</v>
      </c>
      <c r="R45" s="3" t="s">
        <v>455</v>
      </c>
      <c r="S45" s="3" t="s">
        <v>433</v>
      </c>
      <c r="T45" s="3" t="s">
        <v>433</v>
      </c>
    </row>
    <row r="46" ht="12.0" customHeight="1">
      <c r="A46" s="4">
        <v>44041.70278935185</v>
      </c>
      <c r="B46" s="3" t="s">
        <v>440</v>
      </c>
      <c r="C46" s="3" t="s">
        <v>450</v>
      </c>
      <c r="D46" s="3" t="s">
        <v>443</v>
      </c>
      <c r="E46" s="3" t="s">
        <v>426</v>
      </c>
      <c r="F46" s="3" t="s">
        <v>429</v>
      </c>
      <c r="G46" s="3" t="s">
        <v>428</v>
      </c>
      <c r="H46" s="3" t="s">
        <v>428</v>
      </c>
      <c r="I46" s="3" t="s">
        <v>429</v>
      </c>
      <c r="J46" s="3" t="s">
        <v>428</v>
      </c>
      <c r="K46" s="3" t="s">
        <v>428</v>
      </c>
      <c r="L46" s="3">
        <v>4.0</v>
      </c>
      <c r="M46" s="3">
        <v>5.0</v>
      </c>
      <c r="N46" s="3">
        <v>5.0</v>
      </c>
      <c r="O46" s="3">
        <v>5.0</v>
      </c>
      <c r="P46" s="3" t="s">
        <v>430</v>
      </c>
      <c r="Q46" s="3" t="s">
        <v>431</v>
      </c>
      <c r="R46" s="3" t="s">
        <v>441</v>
      </c>
      <c r="S46" s="3" t="s">
        <v>432</v>
      </c>
      <c r="T46" s="3" t="s">
        <v>466</v>
      </c>
    </row>
    <row r="47" ht="12.0" customHeight="1">
      <c r="A47" s="4">
        <v>44041.70295138889</v>
      </c>
      <c r="B47" s="3" t="s">
        <v>354</v>
      </c>
      <c r="C47" s="3" t="s">
        <v>450</v>
      </c>
      <c r="D47" s="3" t="s">
        <v>425</v>
      </c>
      <c r="E47" s="3" t="s">
        <v>447</v>
      </c>
      <c r="F47" s="3" t="s">
        <v>427</v>
      </c>
      <c r="G47" s="3" t="s">
        <v>428</v>
      </c>
      <c r="H47" s="3" t="s">
        <v>428</v>
      </c>
      <c r="I47" s="3" t="s">
        <v>429</v>
      </c>
      <c r="J47" s="3" t="s">
        <v>428</v>
      </c>
      <c r="K47" s="3" t="s">
        <v>428</v>
      </c>
      <c r="L47" s="3">
        <v>5.0</v>
      </c>
      <c r="M47" s="3">
        <v>5.0</v>
      </c>
      <c r="N47" s="3">
        <v>5.0</v>
      </c>
      <c r="O47" s="3">
        <v>5.0</v>
      </c>
      <c r="P47" s="3" t="s">
        <v>430</v>
      </c>
      <c r="Q47" s="3" t="s">
        <v>430</v>
      </c>
      <c r="R47" s="3" t="s">
        <v>454</v>
      </c>
      <c r="S47" s="3" t="s">
        <v>439</v>
      </c>
      <c r="T47" s="3" t="s">
        <v>439</v>
      </c>
    </row>
    <row r="48" ht="12.0" customHeight="1">
      <c r="A48" s="4">
        <v>44041.703148148146</v>
      </c>
      <c r="B48" s="3" t="s">
        <v>354</v>
      </c>
      <c r="C48" s="3" t="s">
        <v>450</v>
      </c>
      <c r="D48" s="3" t="s">
        <v>459</v>
      </c>
      <c r="E48" s="3" t="s">
        <v>426</v>
      </c>
      <c r="F48" s="3" t="s">
        <v>428</v>
      </c>
      <c r="G48" s="3" t="s">
        <v>428</v>
      </c>
      <c r="H48" s="3" t="s">
        <v>428</v>
      </c>
      <c r="I48" s="3" t="s">
        <v>428</v>
      </c>
      <c r="J48" s="3" t="s">
        <v>428</v>
      </c>
      <c r="K48" s="3" t="s">
        <v>428</v>
      </c>
      <c r="L48" s="3">
        <v>5.0</v>
      </c>
      <c r="M48" s="3">
        <v>5.0</v>
      </c>
      <c r="N48" s="3">
        <v>5.0</v>
      </c>
      <c r="O48" s="3">
        <v>5.0</v>
      </c>
      <c r="P48" s="3" t="s">
        <v>430</v>
      </c>
      <c r="Q48" s="3" t="s">
        <v>431</v>
      </c>
      <c r="R48" s="3" t="s">
        <v>433</v>
      </c>
      <c r="S48" s="3" t="s">
        <v>433</v>
      </c>
      <c r="T48" s="3" t="s">
        <v>433</v>
      </c>
    </row>
    <row r="49" ht="12.0" customHeight="1">
      <c r="A49" s="4">
        <v>44041.70483796296</v>
      </c>
      <c r="B49" s="3" t="s">
        <v>354</v>
      </c>
      <c r="C49" s="3" t="s">
        <v>450</v>
      </c>
      <c r="D49" s="3" t="s">
        <v>425</v>
      </c>
      <c r="E49" s="3" t="s">
        <v>426</v>
      </c>
      <c r="F49" s="3" t="s">
        <v>428</v>
      </c>
      <c r="G49" s="3" t="s">
        <v>428</v>
      </c>
      <c r="H49" s="3" t="s">
        <v>428</v>
      </c>
      <c r="I49" s="3" t="s">
        <v>429</v>
      </c>
      <c r="J49" s="3" t="s">
        <v>428</v>
      </c>
      <c r="K49" s="3" t="s">
        <v>429</v>
      </c>
      <c r="L49" s="3">
        <v>5.0</v>
      </c>
      <c r="M49" s="3">
        <v>5.0</v>
      </c>
      <c r="N49" s="3">
        <v>5.0</v>
      </c>
      <c r="O49" s="3">
        <v>5.0</v>
      </c>
      <c r="P49" s="3" t="s">
        <v>430</v>
      </c>
      <c r="Q49" s="3" t="s">
        <v>431</v>
      </c>
      <c r="R49" s="3" t="s">
        <v>466</v>
      </c>
      <c r="S49" s="3" t="s">
        <v>433</v>
      </c>
      <c r="T49" s="3" t="s">
        <v>433</v>
      </c>
    </row>
    <row r="50" ht="12.0" customHeight="1">
      <c r="A50" s="4">
        <v>44041.70784722222</v>
      </c>
      <c r="B50" s="3" t="s">
        <v>440</v>
      </c>
      <c r="C50" s="3" t="s">
        <v>450</v>
      </c>
      <c r="D50" s="3" t="s">
        <v>443</v>
      </c>
      <c r="E50" s="3" t="s">
        <v>426</v>
      </c>
      <c r="F50" s="3" t="s">
        <v>428</v>
      </c>
      <c r="G50" s="3" t="s">
        <v>428</v>
      </c>
      <c r="H50" s="3" t="s">
        <v>428</v>
      </c>
      <c r="I50" s="3" t="s">
        <v>429</v>
      </c>
      <c r="J50" s="3" t="s">
        <v>429</v>
      </c>
      <c r="K50" s="3" t="s">
        <v>427</v>
      </c>
      <c r="L50" s="3">
        <v>3.0</v>
      </c>
      <c r="M50" s="3">
        <v>5.0</v>
      </c>
      <c r="N50" s="3">
        <v>5.0</v>
      </c>
      <c r="O50" s="3">
        <v>5.0</v>
      </c>
      <c r="P50" s="3" t="s">
        <v>431</v>
      </c>
      <c r="Q50" s="3" t="s">
        <v>429</v>
      </c>
      <c r="R50" s="3" t="s">
        <v>433</v>
      </c>
      <c r="S50" s="3" t="s">
        <v>433</v>
      </c>
      <c r="T50" s="3" t="s">
        <v>433</v>
      </c>
    </row>
    <row r="51" ht="12.0" customHeight="1">
      <c r="A51" s="4">
        <v>44041.708599537036</v>
      </c>
      <c r="B51" s="3" t="s">
        <v>354</v>
      </c>
      <c r="C51" s="3" t="s">
        <v>424</v>
      </c>
      <c r="D51" s="3" t="s">
        <v>459</v>
      </c>
      <c r="E51" s="3" t="s">
        <v>426</v>
      </c>
      <c r="F51" s="3" t="s">
        <v>428</v>
      </c>
      <c r="G51" s="3" t="s">
        <v>428</v>
      </c>
      <c r="H51" s="3" t="s">
        <v>428</v>
      </c>
      <c r="I51" s="3" t="s">
        <v>428</v>
      </c>
      <c r="J51" s="3" t="s">
        <v>428</v>
      </c>
      <c r="K51" s="3" t="s">
        <v>428</v>
      </c>
      <c r="L51" s="3">
        <v>4.0</v>
      </c>
      <c r="M51" s="3">
        <v>3.0</v>
      </c>
      <c r="N51" s="3">
        <v>4.0</v>
      </c>
      <c r="O51" s="3">
        <v>4.0</v>
      </c>
      <c r="P51" s="3" t="s">
        <v>430</v>
      </c>
      <c r="Q51" s="3" t="s">
        <v>430</v>
      </c>
      <c r="R51" s="3" t="s">
        <v>444</v>
      </c>
      <c r="S51" s="3" t="s">
        <v>433</v>
      </c>
      <c r="T51" s="3" t="s">
        <v>433</v>
      </c>
    </row>
    <row r="52" ht="12.0" customHeight="1">
      <c r="A52" s="4">
        <v>44041.70967592593</v>
      </c>
      <c r="B52" s="3" t="s">
        <v>354</v>
      </c>
      <c r="C52" s="3" t="s">
        <v>450</v>
      </c>
      <c r="D52" s="3" t="s">
        <v>446</v>
      </c>
      <c r="E52" s="3" t="s">
        <v>447</v>
      </c>
      <c r="F52" s="3" t="s">
        <v>428</v>
      </c>
      <c r="G52" s="3" t="s">
        <v>428</v>
      </c>
      <c r="H52" s="3" t="s">
        <v>428</v>
      </c>
      <c r="I52" s="3" t="s">
        <v>428</v>
      </c>
      <c r="J52" s="3" t="s">
        <v>428</v>
      </c>
      <c r="K52" s="3" t="s">
        <v>428</v>
      </c>
      <c r="L52" s="3">
        <v>4.0</v>
      </c>
      <c r="M52" s="3">
        <v>3.0</v>
      </c>
      <c r="N52" s="3">
        <v>4.0</v>
      </c>
      <c r="O52" s="3">
        <v>3.0</v>
      </c>
      <c r="P52" s="3" t="s">
        <v>431</v>
      </c>
      <c r="Q52" s="3" t="s">
        <v>431</v>
      </c>
      <c r="R52" s="3" t="s">
        <v>433</v>
      </c>
      <c r="S52" s="3" t="s">
        <v>439</v>
      </c>
      <c r="T52" s="3" t="s">
        <v>433</v>
      </c>
    </row>
    <row r="53" ht="12.0" customHeight="1">
      <c r="A53" s="4">
        <v>44041.71309027778</v>
      </c>
      <c r="B53" s="3" t="s">
        <v>354</v>
      </c>
      <c r="C53" s="3" t="s">
        <v>450</v>
      </c>
      <c r="D53" s="3" t="s">
        <v>425</v>
      </c>
      <c r="E53" s="3" t="s">
        <v>426</v>
      </c>
      <c r="F53" s="3" t="s">
        <v>428</v>
      </c>
      <c r="G53" s="3" t="s">
        <v>428</v>
      </c>
      <c r="H53" s="3" t="s">
        <v>428</v>
      </c>
      <c r="I53" s="3" t="s">
        <v>428</v>
      </c>
      <c r="J53" s="3" t="s">
        <v>428</v>
      </c>
      <c r="K53" s="3" t="s">
        <v>428</v>
      </c>
      <c r="L53" s="3">
        <v>5.0</v>
      </c>
      <c r="M53" s="3">
        <v>5.0</v>
      </c>
      <c r="N53" s="3">
        <v>5.0</v>
      </c>
      <c r="O53" s="3">
        <v>5.0</v>
      </c>
      <c r="P53" s="3" t="s">
        <v>453</v>
      </c>
      <c r="Q53" s="3" t="s">
        <v>453</v>
      </c>
      <c r="R53" s="3" t="s">
        <v>444</v>
      </c>
      <c r="S53" s="3" t="s">
        <v>471</v>
      </c>
      <c r="T53" s="3" t="s">
        <v>448</v>
      </c>
    </row>
    <row r="54" ht="12.0" customHeight="1">
      <c r="A54" s="4">
        <v>44041.71710648148</v>
      </c>
      <c r="B54" s="3" t="s">
        <v>354</v>
      </c>
      <c r="C54" s="3" t="s">
        <v>450</v>
      </c>
      <c r="D54" s="3" t="s">
        <v>459</v>
      </c>
      <c r="E54" s="3" t="s">
        <v>447</v>
      </c>
      <c r="F54" s="3" t="s">
        <v>428</v>
      </c>
      <c r="G54" s="3" t="s">
        <v>428</v>
      </c>
      <c r="H54" s="3" t="s">
        <v>428</v>
      </c>
      <c r="I54" s="3" t="s">
        <v>428</v>
      </c>
      <c r="J54" s="3" t="s">
        <v>428</v>
      </c>
      <c r="K54" s="3" t="s">
        <v>428</v>
      </c>
      <c r="L54" s="3">
        <v>3.0</v>
      </c>
      <c r="M54" s="3">
        <v>3.0</v>
      </c>
      <c r="N54" s="3">
        <v>4.0</v>
      </c>
      <c r="O54" s="3">
        <v>4.0</v>
      </c>
      <c r="P54" s="3" t="s">
        <v>429</v>
      </c>
      <c r="Q54" s="3" t="s">
        <v>429</v>
      </c>
      <c r="R54" s="3" t="s">
        <v>432</v>
      </c>
      <c r="S54" s="3" t="s">
        <v>432</v>
      </c>
      <c r="T54" s="3" t="s">
        <v>432</v>
      </c>
    </row>
    <row r="55" ht="12.0" customHeight="1">
      <c r="A55" s="4">
        <v>44041.71805555555</v>
      </c>
      <c r="B55" s="3" t="s">
        <v>440</v>
      </c>
      <c r="C55" s="3" t="s">
        <v>424</v>
      </c>
      <c r="D55" s="3" t="s">
        <v>459</v>
      </c>
      <c r="E55" s="3" t="s">
        <v>447</v>
      </c>
      <c r="F55" s="3" t="s">
        <v>427</v>
      </c>
      <c r="G55" s="3" t="s">
        <v>429</v>
      </c>
      <c r="H55" s="3" t="s">
        <v>429</v>
      </c>
      <c r="I55" s="3" t="s">
        <v>428</v>
      </c>
      <c r="J55" s="3" t="s">
        <v>429</v>
      </c>
      <c r="K55" s="3" t="s">
        <v>428</v>
      </c>
      <c r="L55" s="3">
        <v>5.0</v>
      </c>
      <c r="M55" s="3">
        <v>5.0</v>
      </c>
      <c r="N55" s="3">
        <v>5.0</v>
      </c>
      <c r="O55" s="3">
        <v>5.0</v>
      </c>
      <c r="P55" s="3" t="s">
        <v>431</v>
      </c>
      <c r="Q55" s="3" t="s">
        <v>430</v>
      </c>
      <c r="R55" s="3" t="s">
        <v>444</v>
      </c>
      <c r="S55" s="3" t="s">
        <v>468</v>
      </c>
      <c r="T55" s="3" t="s">
        <v>444</v>
      </c>
    </row>
    <row r="56" ht="12.0" customHeight="1">
      <c r="A56" s="4">
        <v>44041.721134259256</v>
      </c>
      <c r="B56" s="3" t="s">
        <v>354</v>
      </c>
      <c r="C56" s="3" t="s">
        <v>450</v>
      </c>
      <c r="D56" s="3" t="s">
        <v>446</v>
      </c>
      <c r="E56" s="3" t="s">
        <v>472</v>
      </c>
      <c r="F56" s="3" t="s">
        <v>428</v>
      </c>
      <c r="G56" s="3" t="s">
        <v>428</v>
      </c>
      <c r="H56" s="3" t="s">
        <v>428</v>
      </c>
      <c r="I56" s="3" t="s">
        <v>428</v>
      </c>
      <c r="J56" s="3" t="s">
        <v>428</v>
      </c>
      <c r="K56" s="3" t="s">
        <v>428</v>
      </c>
      <c r="L56" s="3">
        <v>5.0</v>
      </c>
      <c r="M56" s="3">
        <v>5.0</v>
      </c>
      <c r="N56" s="3">
        <v>5.0</v>
      </c>
      <c r="O56" s="3">
        <v>5.0</v>
      </c>
      <c r="P56" s="3" t="s">
        <v>453</v>
      </c>
      <c r="Q56" s="3" t="s">
        <v>453</v>
      </c>
      <c r="R56" s="3" t="s">
        <v>433</v>
      </c>
      <c r="S56" s="3" t="s">
        <v>433</v>
      </c>
      <c r="T56" s="3" t="s">
        <v>433</v>
      </c>
    </row>
    <row r="57" ht="12.0" customHeight="1">
      <c r="A57" s="4">
        <v>44041.7265162037</v>
      </c>
      <c r="B57" s="3" t="s">
        <v>354</v>
      </c>
      <c r="C57" s="3" t="s">
        <v>450</v>
      </c>
      <c r="D57" s="3" t="s">
        <v>425</v>
      </c>
      <c r="E57" s="3" t="s">
        <v>382</v>
      </c>
      <c r="F57" s="3" t="s">
        <v>428</v>
      </c>
      <c r="G57" s="3" t="s">
        <v>428</v>
      </c>
      <c r="H57" s="3" t="s">
        <v>428</v>
      </c>
      <c r="I57" s="3" t="s">
        <v>428</v>
      </c>
      <c r="J57" s="3" t="s">
        <v>428</v>
      </c>
      <c r="K57" s="3" t="s">
        <v>428</v>
      </c>
      <c r="L57" s="3">
        <v>5.0</v>
      </c>
      <c r="M57" s="3">
        <v>5.0</v>
      </c>
      <c r="N57" s="3">
        <v>5.0</v>
      </c>
      <c r="O57" s="3">
        <v>5.0</v>
      </c>
      <c r="P57" s="3" t="s">
        <v>430</v>
      </c>
      <c r="Q57" s="3" t="s">
        <v>431</v>
      </c>
      <c r="R57" s="3" t="s">
        <v>455</v>
      </c>
      <c r="S57" s="3" t="s">
        <v>455</v>
      </c>
      <c r="T57" s="3" t="s">
        <v>439</v>
      </c>
    </row>
    <row r="58" ht="12.0" customHeight="1">
      <c r="A58" s="4">
        <v>44041.7430787037</v>
      </c>
      <c r="B58" s="3" t="s">
        <v>354</v>
      </c>
      <c r="C58" s="3" t="s">
        <v>424</v>
      </c>
      <c r="D58" s="3" t="s">
        <v>425</v>
      </c>
      <c r="E58" s="3" t="s">
        <v>449</v>
      </c>
      <c r="F58" s="3" t="s">
        <v>428</v>
      </c>
      <c r="G58" s="3" t="s">
        <v>428</v>
      </c>
      <c r="H58" s="3" t="s">
        <v>428</v>
      </c>
      <c r="I58" s="3" t="s">
        <v>428</v>
      </c>
      <c r="J58" s="3" t="s">
        <v>428</v>
      </c>
      <c r="K58" s="3" t="s">
        <v>428</v>
      </c>
      <c r="L58" s="3">
        <v>4.0</v>
      </c>
      <c r="M58" s="3">
        <v>5.0</v>
      </c>
      <c r="N58" s="3">
        <v>5.0</v>
      </c>
      <c r="O58" s="3">
        <v>5.0</v>
      </c>
      <c r="P58" s="3" t="s">
        <v>430</v>
      </c>
      <c r="Q58" s="3" t="s">
        <v>430</v>
      </c>
      <c r="R58" s="3" t="s">
        <v>433</v>
      </c>
      <c r="S58" s="3" t="s">
        <v>433</v>
      </c>
      <c r="T58" s="3" t="s">
        <v>433</v>
      </c>
    </row>
    <row r="59" ht="12.0" customHeight="1">
      <c r="A59" s="4">
        <v>44041.7440625</v>
      </c>
      <c r="B59" s="3" t="s">
        <v>354</v>
      </c>
      <c r="C59" s="3" t="s">
        <v>469</v>
      </c>
      <c r="D59" s="3" t="s">
        <v>425</v>
      </c>
      <c r="E59" s="3" t="s">
        <v>472</v>
      </c>
      <c r="F59" s="3" t="s">
        <v>427</v>
      </c>
      <c r="G59" s="3" t="s">
        <v>428</v>
      </c>
      <c r="H59" s="3" t="s">
        <v>429</v>
      </c>
      <c r="I59" s="3" t="s">
        <v>429</v>
      </c>
      <c r="J59" s="3" t="s">
        <v>429</v>
      </c>
      <c r="K59" s="3" t="s">
        <v>429</v>
      </c>
      <c r="L59" s="3">
        <v>3.0</v>
      </c>
      <c r="M59" s="3">
        <v>2.0</v>
      </c>
      <c r="N59" s="3">
        <v>5.0</v>
      </c>
      <c r="O59" s="3">
        <v>5.0</v>
      </c>
      <c r="P59" s="3" t="s">
        <v>430</v>
      </c>
      <c r="Q59" s="3" t="s">
        <v>429</v>
      </c>
      <c r="R59" s="3" t="s">
        <v>433</v>
      </c>
      <c r="S59" s="3" t="s">
        <v>433</v>
      </c>
      <c r="T59" s="3" t="s">
        <v>433</v>
      </c>
    </row>
    <row r="60" ht="12.0" customHeight="1">
      <c r="A60" s="4">
        <v>44041.747395833336</v>
      </c>
      <c r="B60" s="3" t="s">
        <v>354</v>
      </c>
      <c r="C60" s="3" t="s">
        <v>450</v>
      </c>
      <c r="D60" s="3" t="s">
        <v>425</v>
      </c>
      <c r="E60" s="3" t="s">
        <v>18</v>
      </c>
      <c r="F60" s="3" t="s">
        <v>428</v>
      </c>
      <c r="G60" s="3" t="s">
        <v>428</v>
      </c>
      <c r="H60" s="3" t="s">
        <v>428</v>
      </c>
      <c r="I60" s="3" t="s">
        <v>428</v>
      </c>
      <c r="J60" s="3" t="s">
        <v>428</v>
      </c>
      <c r="K60" s="3" t="s">
        <v>428</v>
      </c>
      <c r="L60" s="3">
        <v>5.0</v>
      </c>
      <c r="M60" s="3">
        <v>5.0</v>
      </c>
      <c r="N60" s="3">
        <v>5.0</v>
      </c>
      <c r="O60" s="3">
        <v>5.0</v>
      </c>
      <c r="P60" s="3" t="s">
        <v>453</v>
      </c>
      <c r="Q60" s="3" t="s">
        <v>453</v>
      </c>
      <c r="R60" s="3" t="s">
        <v>465</v>
      </c>
      <c r="S60" s="3" t="s">
        <v>439</v>
      </c>
      <c r="T60" s="3" t="s">
        <v>465</v>
      </c>
    </row>
    <row r="61" ht="12.0" customHeight="1">
      <c r="A61" s="4">
        <v>44041.79398148148</v>
      </c>
      <c r="B61" s="3" t="s">
        <v>354</v>
      </c>
      <c r="C61" s="3" t="s">
        <v>442</v>
      </c>
      <c r="D61" s="3" t="s">
        <v>425</v>
      </c>
      <c r="E61" s="3" t="s">
        <v>18</v>
      </c>
      <c r="F61" s="3" t="s">
        <v>427</v>
      </c>
      <c r="G61" s="3" t="s">
        <v>427</v>
      </c>
      <c r="H61" s="3" t="s">
        <v>428</v>
      </c>
      <c r="I61" s="3" t="s">
        <v>428</v>
      </c>
      <c r="J61" s="3" t="s">
        <v>428</v>
      </c>
      <c r="K61" s="3" t="s">
        <v>428</v>
      </c>
      <c r="L61" s="3">
        <v>5.0</v>
      </c>
      <c r="M61" s="3">
        <v>5.0</v>
      </c>
      <c r="N61" s="3">
        <v>5.0</v>
      </c>
      <c r="O61" s="3">
        <v>1.0</v>
      </c>
      <c r="P61" s="3" t="s">
        <v>430</v>
      </c>
      <c r="Q61" s="3" t="s">
        <v>430</v>
      </c>
      <c r="R61" s="3" t="s">
        <v>439</v>
      </c>
      <c r="S61" s="3" t="s">
        <v>439</v>
      </c>
      <c r="T61" s="3" t="s">
        <v>439</v>
      </c>
    </row>
    <row r="62" ht="12.0" customHeight="1">
      <c r="A62" s="4">
        <v>44041.80334490741</v>
      </c>
      <c r="B62" s="3" t="s">
        <v>440</v>
      </c>
      <c r="C62" s="3" t="s">
        <v>424</v>
      </c>
      <c r="D62" s="3" t="s">
        <v>425</v>
      </c>
      <c r="E62" s="3" t="s">
        <v>426</v>
      </c>
      <c r="F62" s="3" t="s">
        <v>429</v>
      </c>
      <c r="G62" s="3" t="s">
        <v>428</v>
      </c>
      <c r="H62" s="3" t="s">
        <v>429</v>
      </c>
      <c r="I62" s="3" t="s">
        <v>429</v>
      </c>
      <c r="J62" s="3" t="s">
        <v>428</v>
      </c>
      <c r="K62" s="3" t="s">
        <v>428</v>
      </c>
      <c r="L62" s="3">
        <v>5.0</v>
      </c>
      <c r="M62" s="3">
        <v>5.0</v>
      </c>
      <c r="N62" s="3">
        <v>5.0</v>
      </c>
      <c r="O62" s="3">
        <v>5.0</v>
      </c>
      <c r="P62" s="3" t="s">
        <v>429</v>
      </c>
      <c r="Q62" s="3" t="s">
        <v>429</v>
      </c>
      <c r="R62" s="3" t="s">
        <v>434</v>
      </c>
      <c r="S62" s="3" t="s">
        <v>432</v>
      </c>
      <c r="T62" s="3" t="s">
        <v>432</v>
      </c>
    </row>
    <row r="63" ht="12.0" customHeight="1">
      <c r="A63" s="4">
        <v>44041.892118055555</v>
      </c>
      <c r="B63" s="3" t="s">
        <v>354</v>
      </c>
      <c r="C63" s="3" t="s">
        <v>450</v>
      </c>
      <c r="D63" s="3" t="s">
        <v>459</v>
      </c>
      <c r="E63" s="3" t="s">
        <v>447</v>
      </c>
      <c r="F63" s="3" t="s">
        <v>429</v>
      </c>
      <c r="G63" s="3" t="s">
        <v>428</v>
      </c>
      <c r="H63" s="3" t="s">
        <v>428</v>
      </c>
      <c r="I63" s="3" t="s">
        <v>429</v>
      </c>
      <c r="J63" s="3" t="s">
        <v>428</v>
      </c>
      <c r="K63" s="3" t="s">
        <v>428</v>
      </c>
      <c r="L63" s="3">
        <v>4.0</v>
      </c>
      <c r="M63" s="3">
        <v>5.0</v>
      </c>
      <c r="N63" s="3">
        <v>4.0</v>
      </c>
      <c r="O63" s="3">
        <v>4.0</v>
      </c>
      <c r="P63" s="3" t="s">
        <v>430</v>
      </c>
      <c r="Q63" s="3" t="s">
        <v>430</v>
      </c>
      <c r="R63" s="3" t="s">
        <v>462</v>
      </c>
      <c r="S63" s="3" t="s">
        <v>432</v>
      </c>
      <c r="T63" s="3" t="s">
        <v>432</v>
      </c>
    </row>
    <row r="64" ht="12.0" customHeight="1">
      <c r="A64" s="4">
        <v>44041.93791666667</v>
      </c>
      <c r="B64" s="3" t="s">
        <v>382</v>
      </c>
      <c r="C64" s="3" t="s">
        <v>424</v>
      </c>
      <c r="D64" s="3" t="s">
        <v>425</v>
      </c>
      <c r="E64" s="3" t="s">
        <v>426</v>
      </c>
      <c r="F64" s="3" t="s">
        <v>428</v>
      </c>
      <c r="G64" s="3" t="s">
        <v>428</v>
      </c>
      <c r="H64" s="3" t="s">
        <v>428</v>
      </c>
      <c r="I64" s="3" t="s">
        <v>429</v>
      </c>
      <c r="J64" s="3" t="s">
        <v>428</v>
      </c>
      <c r="K64" s="3" t="s">
        <v>429</v>
      </c>
      <c r="L64" s="3">
        <v>4.0</v>
      </c>
      <c r="M64" s="3">
        <v>5.0</v>
      </c>
      <c r="N64" s="3">
        <v>4.0</v>
      </c>
      <c r="O64" s="3">
        <v>4.0</v>
      </c>
      <c r="P64" s="3" t="s">
        <v>429</v>
      </c>
      <c r="Q64" s="3" t="s">
        <v>429</v>
      </c>
      <c r="R64" s="3" t="s">
        <v>433</v>
      </c>
      <c r="S64" s="3" t="s">
        <v>433</v>
      </c>
      <c r="T64" s="3" t="s">
        <v>433</v>
      </c>
    </row>
    <row r="65" ht="12.0" customHeight="1">
      <c r="A65" s="4">
        <v>44041.98993055556</v>
      </c>
      <c r="B65" s="3" t="s">
        <v>354</v>
      </c>
      <c r="C65" s="3" t="s">
        <v>450</v>
      </c>
      <c r="D65" s="3" t="s">
        <v>446</v>
      </c>
      <c r="E65" s="3" t="s">
        <v>18</v>
      </c>
      <c r="F65" s="3" t="s">
        <v>428</v>
      </c>
      <c r="G65" s="3" t="s">
        <v>428</v>
      </c>
      <c r="H65" s="3" t="s">
        <v>428</v>
      </c>
      <c r="I65" s="3" t="s">
        <v>428</v>
      </c>
      <c r="J65" s="3" t="s">
        <v>428</v>
      </c>
      <c r="K65" s="3" t="s">
        <v>428</v>
      </c>
      <c r="L65" s="3">
        <v>3.0</v>
      </c>
      <c r="M65" s="3">
        <v>3.0</v>
      </c>
      <c r="N65" s="3">
        <v>3.0</v>
      </c>
      <c r="O65" s="3">
        <v>3.0</v>
      </c>
      <c r="P65" s="3" t="s">
        <v>430</v>
      </c>
      <c r="Q65" s="3" t="s">
        <v>430</v>
      </c>
      <c r="R65" s="3" t="s">
        <v>433</v>
      </c>
      <c r="S65" s="3" t="s">
        <v>433</v>
      </c>
      <c r="T65" s="3" t="s">
        <v>433</v>
      </c>
    </row>
    <row r="66" ht="12.0" customHeight="1">
      <c r="A66" s="4">
        <v>44042.21623842593</v>
      </c>
      <c r="B66" s="3" t="s">
        <v>354</v>
      </c>
      <c r="C66" s="3" t="s">
        <v>450</v>
      </c>
      <c r="D66" s="3" t="s">
        <v>459</v>
      </c>
      <c r="E66" s="3" t="s">
        <v>473</v>
      </c>
      <c r="F66" s="3" t="s">
        <v>428</v>
      </c>
      <c r="G66" s="3" t="s">
        <v>428</v>
      </c>
      <c r="H66" s="3" t="s">
        <v>428</v>
      </c>
      <c r="I66" s="3" t="s">
        <v>428</v>
      </c>
      <c r="J66" s="3" t="s">
        <v>428</v>
      </c>
      <c r="K66" s="3" t="s">
        <v>428</v>
      </c>
      <c r="L66" s="3">
        <v>5.0</v>
      </c>
      <c r="M66" s="3">
        <v>5.0</v>
      </c>
      <c r="N66" s="3">
        <v>5.0</v>
      </c>
      <c r="O66" s="3">
        <v>5.0</v>
      </c>
      <c r="P66" s="3" t="s">
        <v>430</v>
      </c>
      <c r="Q66" s="3" t="s">
        <v>430</v>
      </c>
      <c r="R66" s="3" t="s">
        <v>433</v>
      </c>
      <c r="S66" s="3" t="s">
        <v>433</v>
      </c>
      <c r="T66" s="3" t="s">
        <v>433</v>
      </c>
    </row>
    <row r="67" ht="12.0" customHeight="1">
      <c r="A67" s="4">
        <v>44042.26332175926</v>
      </c>
      <c r="B67" s="3" t="s">
        <v>354</v>
      </c>
      <c r="C67" s="3" t="s">
        <v>450</v>
      </c>
      <c r="D67" s="3" t="s">
        <v>425</v>
      </c>
      <c r="E67" s="3" t="s">
        <v>426</v>
      </c>
      <c r="F67" s="3" t="s">
        <v>427</v>
      </c>
      <c r="G67" s="3" t="s">
        <v>428</v>
      </c>
      <c r="H67" s="3" t="s">
        <v>437</v>
      </c>
      <c r="I67" s="3" t="s">
        <v>429</v>
      </c>
      <c r="J67" s="3" t="s">
        <v>428</v>
      </c>
      <c r="K67" s="3" t="s">
        <v>428</v>
      </c>
      <c r="L67" s="3">
        <v>2.0</v>
      </c>
      <c r="M67" s="3">
        <v>3.0</v>
      </c>
      <c r="N67" s="3">
        <v>3.0</v>
      </c>
      <c r="O67" s="3">
        <v>3.0</v>
      </c>
      <c r="P67" s="3" t="s">
        <v>453</v>
      </c>
      <c r="Q67" s="3" t="s">
        <v>453</v>
      </c>
      <c r="R67" s="3" t="s">
        <v>433</v>
      </c>
      <c r="S67" s="3" t="s">
        <v>433</v>
      </c>
      <c r="T67" s="3" t="s">
        <v>433</v>
      </c>
    </row>
    <row r="68" ht="12.0" customHeight="1">
      <c r="A68" s="4">
        <v>44042.92766203704</v>
      </c>
      <c r="B68" s="3" t="s">
        <v>440</v>
      </c>
      <c r="C68" s="3" t="s">
        <v>450</v>
      </c>
      <c r="D68" s="3" t="s">
        <v>451</v>
      </c>
      <c r="E68" s="3" t="s">
        <v>447</v>
      </c>
      <c r="F68" s="3" t="s">
        <v>429</v>
      </c>
      <c r="G68" s="3" t="s">
        <v>428</v>
      </c>
      <c r="H68" s="3" t="s">
        <v>437</v>
      </c>
      <c r="I68" s="3" t="s">
        <v>429</v>
      </c>
      <c r="J68" s="3" t="s">
        <v>428</v>
      </c>
      <c r="K68" s="3" t="s">
        <v>428</v>
      </c>
      <c r="L68" s="3">
        <v>5.0</v>
      </c>
      <c r="M68" s="3">
        <v>5.0</v>
      </c>
      <c r="N68" s="3">
        <v>5.0</v>
      </c>
      <c r="O68" s="3">
        <v>5.0</v>
      </c>
      <c r="P68" s="3" t="s">
        <v>429</v>
      </c>
      <c r="Q68" s="3" t="s">
        <v>453</v>
      </c>
      <c r="R68" s="3" t="s">
        <v>465</v>
      </c>
      <c r="S68" s="3" t="s">
        <v>468</v>
      </c>
      <c r="T68" s="3" t="s">
        <v>465</v>
      </c>
    </row>
    <row r="69" ht="12.0" customHeight="1">
      <c r="A69" s="4">
        <v>44047.44677083333</v>
      </c>
      <c r="B69" s="3" t="s">
        <v>354</v>
      </c>
      <c r="C69" s="3" t="s">
        <v>450</v>
      </c>
      <c r="D69" s="3" t="s">
        <v>425</v>
      </c>
      <c r="E69" s="3" t="s">
        <v>449</v>
      </c>
      <c r="F69" s="3" t="s">
        <v>429</v>
      </c>
      <c r="G69" s="3" t="s">
        <v>428</v>
      </c>
      <c r="H69" s="3" t="s">
        <v>429</v>
      </c>
      <c r="I69" s="3" t="s">
        <v>428</v>
      </c>
      <c r="J69" s="3" t="s">
        <v>428</v>
      </c>
      <c r="K69" s="3" t="s">
        <v>428</v>
      </c>
      <c r="L69" s="3">
        <v>5.0</v>
      </c>
      <c r="M69" s="3">
        <v>5.0</v>
      </c>
      <c r="N69" s="3">
        <v>4.0</v>
      </c>
      <c r="O69" s="3">
        <v>5.0</v>
      </c>
      <c r="P69" s="3" t="s">
        <v>431</v>
      </c>
      <c r="Q69" s="3" t="s">
        <v>430</v>
      </c>
      <c r="R69" s="3" t="s">
        <v>433</v>
      </c>
      <c r="S69" s="3" t="s">
        <v>433</v>
      </c>
      <c r="T69" s="3" t="s">
        <v>433</v>
      </c>
    </row>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printOptions/>
  <pageMargins bottom="1.0" footer="0.0" header="0.0" left="0.75" right="0.75" top="1.0"/>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3.88"/>
    <col customWidth="1" min="2" max="2" width="10.75"/>
    <col customWidth="1" min="3" max="3" width="5.5"/>
    <col customWidth="1" min="4" max="4" width="6.38"/>
    <col customWidth="1" min="5" max="5" width="8.25"/>
    <col customWidth="1" min="6" max="6" width="5.63"/>
    <col customWidth="1" min="7" max="7" width="12.25"/>
    <col customWidth="1" min="8" max="8" width="11.13"/>
    <col customWidth="1" min="9" max="9" width="10.88"/>
    <col customWidth="1" min="10" max="10" width="13.0"/>
    <col customWidth="1" min="11" max="11" width="8.75"/>
    <col customWidth="1" min="12" max="13" width="9.38"/>
    <col customWidth="1" min="14" max="14" width="15.25"/>
    <col customWidth="1" min="15" max="15" width="10.25"/>
    <col customWidth="1" min="16" max="16" width="15.0"/>
    <col customWidth="1" min="17" max="17" width="15.13"/>
    <col customWidth="1" min="18" max="18" width="12.5"/>
    <col customWidth="1" min="19" max="26" width="9.38"/>
  </cols>
  <sheetData>
    <row r="1" ht="12.0" customHeight="1">
      <c r="A1" s="6"/>
    </row>
    <row r="2" ht="12.0" customHeight="1"/>
    <row r="3" ht="12.0" customHeight="1"/>
    <row r="4" ht="12.0" customHeight="1"/>
    <row r="5" ht="12.0" customHeight="1"/>
    <row r="6" ht="12.0" customHeight="1"/>
    <row r="7" ht="12.0" customHeight="1"/>
    <row r="8" ht="12.0" customHeight="1"/>
    <row r="9" ht="12.0" customHeight="1">
      <c r="N9" s="8"/>
      <c r="O9" s="9"/>
    </row>
    <row r="10" ht="12.0" customHeight="1"/>
    <row r="11" ht="12.0" customHeight="1"/>
    <row r="12" ht="12.0" customHeight="1"/>
    <row r="13" ht="12.0" customHeight="1"/>
    <row r="14" ht="12.0" customHeight="1"/>
    <row r="15" ht="12.0" customHeight="1"/>
    <row r="16" ht="12.0" customHeight="1">
      <c r="N16" s="8"/>
      <c r="O16" s="9"/>
    </row>
    <row r="17" ht="12.0" customHeight="1"/>
    <row r="18" ht="12.0" customHeight="1">
      <c r="N18" s="10" t="s">
        <v>478</v>
      </c>
      <c r="O18" s="11" t="s">
        <v>479</v>
      </c>
      <c r="P18" s="11" t="s">
        <v>480</v>
      </c>
      <c r="Q18" s="11" t="s">
        <v>479</v>
      </c>
      <c r="R18" s="11" t="s">
        <v>481</v>
      </c>
    </row>
    <row r="19" ht="12.0" customHeight="1">
      <c r="N19" s="12" t="s">
        <v>482</v>
      </c>
      <c r="O19" s="13">
        <f t="shared" ref="O19:O23" si="1">(Q19/19)*100</f>
        <v>5.263157895</v>
      </c>
      <c r="P19" s="13">
        <f>(O12/20)*100</f>
        <v>5</v>
      </c>
      <c r="Q19" s="14">
        <f>O4</f>
        <v>1</v>
      </c>
      <c r="R19" s="14">
        <f>O13</f>
        <v>4</v>
      </c>
    </row>
    <row r="20" ht="12.0" customHeight="1">
      <c r="N20" s="12" t="s">
        <v>483</v>
      </c>
      <c r="O20" s="13">
        <f t="shared" si="1"/>
        <v>0</v>
      </c>
      <c r="P20" s="13">
        <f t="shared" ref="P20:P21" si="2">(R20/20)*100</f>
        <v>0</v>
      </c>
      <c r="Q20" s="14">
        <v>0.0</v>
      </c>
      <c r="R20" s="14">
        <v>0.0</v>
      </c>
    </row>
    <row r="21" ht="12.0" customHeight="1">
      <c r="N21" s="12" t="s">
        <v>484</v>
      </c>
      <c r="O21" s="13">
        <f t="shared" si="1"/>
        <v>15.78947368</v>
      </c>
      <c r="P21" s="13">
        <f t="shared" si="2"/>
        <v>0</v>
      </c>
      <c r="Q21" s="14">
        <f t="shared" ref="Q21:Q23" si="3">O5</f>
        <v>3</v>
      </c>
      <c r="R21" s="14">
        <v>0.0</v>
      </c>
    </row>
    <row r="22" ht="12.0" customHeight="1">
      <c r="N22" s="12" t="s">
        <v>485</v>
      </c>
      <c r="O22" s="13">
        <f t="shared" si="1"/>
        <v>31.57894737</v>
      </c>
      <c r="P22" s="13">
        <f t="shared" ref="P22:P23" si="4">(O13/20)*100</f>
        <v>20</v>
      </c>
      <c r="Q22" s="14">
        <f t="shared" si="3"/>
        <v>6</v>
      </c>
      <c r="R22" s="14">
        <f t="shared" ref="R22:R23" si="5">O14</f>
        <v>15</v>
      </c>
    </row>
    <row r="23" ht="12.0" customHeight="1">
      <c r="A23" s="15" t="s">
        <v>486</v>
      </c>
      <c r="B23" s="16" t="s">
        <v>487</v>
      </c>
      <c r="C23" s="17"/>
      <c r="D23" s="17"/>
      <c r="E23" s="16" t="s">
        <v>488</v>
      </c>
      <c r="F23" s="17"/>
      <c r="G23" s="16" t="s">
        <v>489</v>
      </c>
      <c r="H23" s="17"/>
      <c r="I23" s="17"/>
      <c r="N23" s="12" t="s">
        <v>490</v>
      </c>
      <c r="O23" s="13">
        <f t="shared" si="1"/>
        <v>47.36842105</v>
      </c>
      <c r="P23" s="13">
        <f t="shared" si="4"/>
        <v>75</v>
      </c>
      <c r="Q23" s="14">
        <f t="shared" si="3"/>
        <v>9</v>
      </c>
      <c r="R23" s="14">
        <f t="shared" si="5"/>
        <v>20</v>
      </c>
    </row>
    <row r="24" ht="12.0" customHeight="1">
      <c r="A24" s="18"/>
      <c r="B24" s="19" t="s">
        <v>136</v>
      </c>
      <c r="C24" s="19" t="s">
        <v>354</v>
      </c>
      <c r="D24" s="19" t="s">
        <v>388</v>
      </c>
      <c r="E24" s="19" t="s">
        <v>491</v>
      </c>
      <c r="F24" s="19" t="s">
        <v>492</v>
      </c>
      <c r="G24" s="19" t="s">
        <v>384</v>
      </c>
      <c r="H24" s="19" t="s">
        <v>396</v>
      </c>
      <c r="I24" s="19" t="s">
        <v>377</v>
      </c>
      <c r="N24" s="20"/>
      <c r="O24" s="21">
        <f t="shared" ref="O24:R24" si="6">SUM(O19:O23)</f>
        <v>100</v>
      </c>
      <c r="P24" s="21">
        <f t="shared" si="6"/>
        <v>100</v>
      </c>
      <c r="Q24" s="21">
        <f t="shared" si="6"/>
        <v>19</v>
      </c>
      <c r="R24" s="21">
        <f t="shared" si="6"/>
        <v>39</v>
      </c>
    </row>
    <row r="25" ht="12.0" customHeight="1">
      <c r="A25" s="22" t="s">
        <v>493</v>
      </c>
      <c r="B25" s="14">
        <v>0.0</v>
      </c>
      <c r="C25" s="14">
        <f t="shared" ref="C25:D25" si="7">C18</f>
        <v>6</v>
      </c>
      <c r="D25" s="14">
        <f t="shared" si="7"/>
        <v>2</v>
      </c>
      <c r="E25" s="14">
        <f t="shared" ref="E25:E27" si="10">B4+D4</f>
        <v>8</v>
      </c>
      <c r="F25" s="14" t="str">
        <f t="shared" ref="F25:F27" si="11">C4</f>
        <v/>
      </c>
      <c r="G25" s="14">
        <f t="shared" ref="G25:I25" si="8">B11</f>
        <v>4</v>
      </c>
      <c r="H25" s="14">
        <f t="shared" si="8"/>
        <v>4</v>
      </c>
      <c r="I25" s="14" t="str">
        <f t="shared" si="8"/>
        <v/>
      </c>
    </row>
    <row r="26" ht="12.0" customHeight="1">
      <c r="A26" s="22" t="s">
        <v>494</v>
      </c>
      <c r="B26" s="14">
        <f t="shared" ref="B26:D26" si="9">B19</f>
        <v>1</v>
      </c>
      <c r="C26" s="14">
        <f t="shared" si="9"/>
        <v>3</v>
      </c>
      <c r="D26" s="14">
        <f t="shared" si="9"/>
        <v>1</v>
      </c>
      <c r="E26" s="14">
        <f t="shared" si="10"/>
        <v>4</v>
      </c>
      <c r="F26" s="14">
        <f t="shared" si="11"/>
        <v>1</v>
      </c>
      <c r="G26" s="14">
        <f t="shared" ref="G26:I26" si="12">B12</f>
        <v>2</v>
      </c>
      <c r="H26" s="14">
        <f t="shared" si="12"/>
        <v>1</v>
      </c>
      <c r="I26" s="14">
        <f t="shared" si="12"/>
        <v>2</v>
      </c>
    </row>
    <row r="27" ht="12.0" customHeight="1">
      <c r="A27" s="22" t="s">
        <v>495</v>
      </c>
      <c r="B27" s="14">
        <f t="shared" ref="B27:D27" si="13">B20</f>
        <v>1</v>
      </c>
      <c r="C27" s="14">
        <f t="shared" si="13"/>
        <v>4</v>
      </c>
      <c r="D27" s="14">
        <f t="shared" si="13"/>
        <v>2</v>
      </c>
      <c r="E27" s="14">
        <f t="shared" si="10"/>
        <v>7</v>
      </c>
      <c r="F27" s="14" t="str">
        <f t="shared" si="11"/>
        <v/>
      </c>
      <c r="G27" s="14">
        <f t="shared" ref="G27:I27" si="14">B13</f>
        <v>6</v>
      </c>
      <c r="H27" s="14" t="str">
        <f t="shared" si="14"/>
        <v/>
      </c>
      <c r="I27" s="14">
        <f t="shared" si="14"/>
        <v>1</v>
      </c>
    </row>
    <row r="28" ht="12.0" customHeight="1">
      <c r="A28" s="20" t="s">
        <v>476</v>
      </c>
      <c r="B28" s="23">
        <f t="shared" ref="B28:I28" si="15">SUM(B25:B27)</f>
        <v>2</v>
      </c>
      <c r="C28" s="23">
        <f t="shared" si="15"/>
        <v>13</v>
      </c>
      <c r="D28" s="23">
        <f t="shared" si="15"/>
        <v>5</v>
      </c>
      <c r="E28" s="23">
        <f t="shared" si="15"/>
        <v>19</v>
      </c>
      <c r="F28" s="23">
        <f t="shared" si="15"/>
        <v>1</v>
      </c>
      <c r="G28" s="23">
        <f t="shared" si="15"/>
        <v>12</v>
      </c>
      <c r="H28" s="23">
        <f t="shared" si="15"/>
        <v>5</v>
      </c>
      <c r="I28" s="23">
        <f t="shared" si="15"/>
        <v>3</v>
      </c>
    </row>
    <row r="29" ht="12.0" customHeight="1"/>
    <row r="30" ht="12.0" customHeight="1">
      <c r="A30" s="15" t="s">
        <v>496</v>
      </c>
      <c r="B30" s="24" t="s">
        <v>497</v>
      </c>
      <c r="C30" s="17"/>
      <c r="D30" s="17"/>
      <c r="E30" s="24" t="s">
        <v>498</v>
      </c>
      <c r="F30" s="17"/>
      <c r="G30" s="24" t="s">
        <v>499</v>
      </c>
      <c r="H30" s="17"/>
      <c r="I30" s="17"/>
    </row>
    <row r="31" ht="12.0" customHeight="1">
      <c r="A31" s="18"/>
      <c r="B31" s="19" t="s">
        <v>136</v>
      </c>
      <c r="C31" s="19" t="s">
        <v>354</v>
      </c>
      <c r="D31" s="19" t="s">
        <v>388</v>
      </c>
      <c r="E31" s="19" t="s">
        <v>491</v>
      </c>
      <c r="F31" s="19" t="s">
        <v>492</v>
      </c>
      <c r="G31" s="19" t="s">
        <v>500</v>
      </c>
      <c r="H31" s="19" t="s">
        <v>501</v>
      </c>
      <c r="I31" s="19" t="s">
        <v>502</v>
      </c>
    </row>
    <row r="32" ht="12.0" customHeight="1">
      <c r="A32" s="22" t="s">
        <v>493</v>
      </c>
      <c r="B32" s="25">
        <f t="shared" ref="B32:I32" si="16">(B25/20)*100</f>
        <v>0</v>
      </c>
      <c r="C32" s="25">
        <f t="shared" si="16"/>
        <v>30</v>
      </c>
      <c r="D32" s="25">
        <f t="shared" si="16"/>
        <v>10</v>
      </c>
      <c r="E32" s="25">
        <f t="shared" si="16"/>
        <v>40</v>
      </c>
      <c r="F32" s="25">
        <f t="shared" si="16"/>
        <v>0</v>
      </c>
      <c r="G32" s="25">
        <f t="shared" si="16"/>
        <v>20</v>
      </c>
      <c r="H32" s="25">
        <f t="shared" si="16"/>
        <v>20</v>
      </c>
      <c r="I32" s="25">
        <f t="shared" si="16"/>
        <v>0</v>
      </c>
    </row>
    <row r="33" ht="12.0" customHeight="1">
      <c r="A33" s="22" t="s">
        <v>494</v>
      </c>
      <c r="B33" s="25">
        <f t="shared" ref="B33:I33" si="17">(B26/20)*100</f>
        <v>5</v>
      </c>
      <c r="C33" s="25">
        <f t="shared" si="17"/>
        <v>15</v>
      </c>
      <c r="D33" s="25">
        <f t="shared" si="17"/>
        <v>5</v>
      </c>
      <c r="E33" s="25">
        <f t="shared" si="17"/>
        <v>20</v>
      </c>
      <c r="F33" s="25">
        <f t="shared" si="17"/>
        <v>5</v>
      </c>
      <c r="G33" s="25">
        <f t="shared" si="17"/>
        <v>10</v>
      </c>
      <c r="H33" s="25">
        <f t="shared" si="17"/>
        <v>5</v>
      </c>
      <c r="I33" s="25">
        <f t="shared" si="17"/>
        <v>10</v>
      </c>
    </row>
    <row r="34" ht="12.0" customHeight="1">
      <c r="A34" s="22" t="s">
        <v>495</v>
      </c>
      <c r="B34" s="25">
        <f t="shared" ref="B34:I34" si="18">(B27/20)*100</f>
        <v>5</v>
      </c>
      <c r="C34" s="25">
        <f t="shared" si="18"/>
        <v>20</v>
      </c>
      <c r="D34" s="25">
        <f t="shared" si="18"/>
        <v>10</v>
      </c>
      <c r="E34" s="25">
        <f t="shared" si="18"/>
        <v>35</v>
      </c>
      <c r="F34" s="25">
        <f t="shared" si="18"/>
        <v>0</v>
      </c>
      <c r="G34" s="25">
        <f t="shared" si="18"/>
        <v>30</v>
      </c>
      <c r="H34" s="25">
        <f t="shared" si="18"/>
        <v>0</v>
      </c>
      <c r="I34" s="25">
        <f t="shared" si="18"/>
        <v>5</v>
      </c>
    </row>
    <row r="35" ht="12.0" customHeight="1">
      <c r="A35" s="20" t="s">
        <v>503</v>
      </c>
      <c r="B35" s="26">
        <f t="shared" ref="B35:I35" si="19">SUM(B32:B34)</f>
        <v>10</v>
      </c>
      <c r="C35" s="26">
        <f t="shared" si="19"/>
        <v>65</v>
      </c>
      <c r="D35" s="26">
        <f t="shared" si="19"/>
        <v>25</v>
      </c>
      <c r="E35" s="26">
        <f t="shared" si="19"/>
        <v>95</v>
      </c>
      <c r="F35" s="26">
        <f t="shared" si="19"/>
        <v>5</v>
      </c>
      <c r="G35" s="26">
        <f t="shared" si="19"/>
        <v>60</v>
      </c>
      <c r="H35" s="26">
        <f t="shared" si="19"/>
        <v>25</v>
      </c>
      <c r="I35" s="26">
        <f t="shared" si="19"/>
        <v>15</v>
      </c>
    </row>
    <row r="36" ht="12.0" customHeight="1">
      <c r="A36" s="20" t="s">
        <v>476</v>
      </c>
      <c r="B36" s="27">
        <f>SUM(B35:D35)</f>
        <v>100</v>
      </c>
      <c r="C36" s="28"/>
      <c r="D36" s="28"/>
      <c r="E36" s="27">
        <f>SUM(E35:F35)</f>
        <v>100</v>
      </c>
      <c r="F36" s="28"/>
      <c r="G36" s="27"/>
      <c r="H36" s="27">
        <f>SUM(G35:I35)</f>
        <v>100</v>
      </c>
      <c r="I36" s="28"/>
      <c r="J36" s="28"/>
    </row>
    <row r="37" ht="12.0" customHeight="1"/>
    <row r="38" ht="12.0" customHeight="1">
      <c r="A38" s="29" t="s">
        <v>504</v>
      </c>
      <c r="B38" s="19" t="s">
        <v>475</v>
      </c>
      <c r="C38" s="19" t="s">
        <v>477</v>
      </c>
      <c r="D38" s="19" t="s">
        <v>475</v>
      </c>
      <c r="E38" s="19" t="s">
        <v>477</v>
      </c>
    </row>
    <row r="39" ht="12.0" customHeight="1">
      <c r="A39" s="12" t="s">
        <v>506</v>
      </c>
      <c r="B39" s="13">
        <f t="shared" ref="B39:B42" si="20">(D39/19)*100</f>
        <v>63.15789474</v>
      </c>
      <c r="C39" s="13">
        <f t="shared" ref="C39:C42" si="21">(E39/20)*100</f>
        <v>40</v>
      </c>
      <c r="D39" s="14">
        <v>12.0</v>
      </c>
      <c r="E39" s="14">
        <v>8.0</v>
      </c>
    </row>
    <row r="40" ht="12.0" customHeight="1">
      <c r="A40" s="12" t="s">
        <v>507</v>
      </c>
      <c r="B40" s="13">
        <f t="shared" si="20"/>
        <v>63.15789474</v>
      </c>
      <c r="C40" s="13">
        <f t="shared" si="21"/>
        <v>35</v>
      </c>
      <c r="D40" s="14">
        <v>12.0</v>
      </c>
      <c r="E40" s="14">
        <v>7.0</v>
      </c>
    </row>
    <row r="41" ht="12.0" customHeight="1">
      <c r="A41" s="12" t="s">
        <v>508</v>
      </c>
      <c r="B41" s="13">
        <f t="shared" si="20"/>
        <v>94.73684211</v>
      </c>
      <c r="C41" s="13">
        <f t="shared" si="21"/>
        <v>95</v>
      </c>
      <c r="D41" s="14">
        <v>18.0</v>
      </c>
      <c r="E41" s="14">
        <v>19.0</v>
      </c>
    </row>
    <row r="42" ht="12.0" customHeight="1">
      <c r="A42" s="12" t="s">
        <v>509</v>
      </c>
      <c r="B42" s="13">
        <f t="shared" si="20"/>
        <v>42.10526316</v>
      </c>
      <c r="C42" s="13">
        <f t="shared" si="21"/>
        <v>45</v>
      </c>
      <c r="D42" s="14">
        <v>8.0</v>
      </c>
      <c r="E42" s="14">
        <v>9.0</v>
      </c>
    </row>
    <row r="43" ht="12.0" customHeight="1">
      <c r="A43" s="20"/>
      <c r="B43" s="23"/>
      <c r="C43" s="23"/>
      <c r="D43" s="23"/>
      <c r="E43" s="23"/>
    </row>
    <row r="44" ht="12.0" customHeight="1"/>
    <row r="45" ht="12.0" customHeight="1">
      <c r="G45" s="8"/>
      <c r="H45" s="9"/>
    </row>
    <row r="46" ht="12.0" customHeight="1"/>
    <row r="47" ht="12.0" customHeight="1"/>
    <row r="48" ht="12.0" customHeight="1"/>
    <row r="49" ht="12.0" customHeight="1"/>
    <row r="50" ht="12.0" customHeight="1"/>
    <row r="51" ht="12.0" customHeight="1"/>
    <row r="52" ht="12.0" customHeight="1"/>
    <row r="53" ht="12.0" customHeight="1">
      <c r="G53" s="8"/>
      <c r="H53" s="9"/>
    </row>
    <row r="54" ht="12.0" customHeight="1"/>
    <row r="55" ht="12.0" customHeight="1">
      <c r="G55" s="10" t="s">
        <v>511</v>
      </c>
      <c r="H55" s="11" t="s">
        <v>512</v>
      </c>
      <c r="I55" s="11" t="s">
        <v>513</v>
      </c>
      <c r="J55" s="11" t="s">
        <v>512</v>
      </c>
      <c r="K55" s="11" t="s">
        <v>513</v>
      </c>
    </row>
    <row r="56" ht="12.0" customHeight="1">
      <c r="G56" s="22" t="s">
        <v>380</v>
      </c>
      <c r="H56" s="13">
        <f t="shared" ref="H56:H59" si="22">(J56/19)*100</f>
        <v>31.57894737</v>
      </c>
      <c r="I56" s="13">
        <f t="shared" ref="I56:I59" si="23">(K56/20)*100</f>
        <v>10</v>
      </c>
      <c r="J56" s="14">
        <f t="shared" ref="J56:J58" si="24">H41</f>
        <v>6</v>
      </c>
      <c r="K56" s="14">
        <f t="shared" ref="K56:K58" si="25">H50</f>
        <v>2</v>
      </c>
    </row>
    <row r="57" ht="12.0" customHeight="1">
      <c r="G57" s="22" t="s">
        <v>381</v>
      </c>
      <c r="H57" s="13">
        <f t="shared" si="22"/>
        <v>26.31578947</v>
      </c>
      <c r="I57" s="13">
        <f t="shared" si="23"/>
        <v>10</v>
      </c>
      <c r="J57" s="14">
        <f t="shared" si="24"/>
        <v>5</v>
      </c>
      <c r="K57" s="14">
        <f t="shared" si="25"/>
        <v>2</v>
      </c>
    </row>
    <row r="58" ht="12.0" customHeight="1">
      <c r="G58" s="22" t="s">
        <v>386</v>
      </c>
      <c r="H58" s="13">
        <f t="shared" si="22"/>
        <v>31.57894737</v>
      </c>
      <c r="I58" s="13">
        <f t="shared" si="23"/>
        <v>95</v>
      </c>
      <c r="J58" s="14">
        <f t="shared" si="24"/>
        <v>6</v>
      </c>
      <c r="K58" s="14">
        <f t="shared" si="25"/>
        <v>19</v>
      </c>
    </row>
    <row r="59" ht="12.0" customHeight="1">
      <c r="G59" s="22" t="s">
        <v>387</v>
      </c>
      <c r="H59" s="13">
        <f t="shared" si="22"/>
        <v>10.52631579</v>
      </c>
      <c r="I59" s="13">
        <f t="shared" si="23"/>
        <v>30</v>
      </c>
      <c r="J59" s="14">
        <f>H40</f>
        <v>2</v>
      </c>
      <c r="K59" s="14">
        <f>H49</f>
        <v>6</v>
      </c>
    </row>
    <row r="60" ht="12.0" customHeight="1">
      <c r="G60" s="20" t="s">
        <v>476</v>
      </c>
      <c r="H60" s="21">
        <f t="shared" ref="H60:K60" si="26">SUM(H56:H59)</f>
        <v>100</v>
      </c>
      <c r="I60" s="21">
        <f t="shared" si="26"/>
        <v>145</v>
      </c>
      <c r="J60" s="21">
        <f t="shared" si="26"/>
        <v>19</v>
      </c>
      <c r="K60" s="21">
        <f t="shared" si="26"/>
        <v>29</v>
      </c>
    </row>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mergeCells count="11">
    <mergeCell ref="B30:D30"/>
    <mergeCell ref="B36:D36"/>
    <mergeCell ref="E36:F36"/>
    <mergeCell ref="H36:J36"/>
    <mergeCell ref="A23:A24"/>
    <mergeCell ref="B23:D23"/>
    <mergeCell ref="E23:F23"/>
    <mergeCell ref="G23:I23"/>
    <mergeCell ref="A30:A31"/>
    <mergeCell ref="E30:F30"/>
    <mergeCell ref="G30:I30"/>
  </mergeCells>
  <printOptions/>
  <pageMargins bottom="1.0" footer="0.0" header="0.0" left="0.75" right="0.75" top="1.0"/>
  <pageSetup paperSize="9" orientation="portrait"/>
  <drawing r:id="rId8"/>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3.88"/>
    <col customWidth="1" min="2" max="2" width="5.25"/>
    <col customWidth="1" min="3" max="3" width="5.88"/>
    <col customWidth="1" min="4" max="4" width="8.0"/>
    <col customWidth="1" min="5" max="5" width="8.75"/>
    <col customWidth="1" min="7" max="7" width="11.38"/>
    <col customWidth="1" min="8" max="8" width="14.25"/>
    <col customWidth="1" min="9" max="9" width="14.13"/>
    <col customWidth="1" min="10" max="10" width="8.88"/>
    <col customWidth="1" min="11" max="11" width="16.75"/>
    <col customWidth="1" min="12" max="12" width="4.25"/>
    <col customWidth="1" min="13" max="26" width="9.38"/>
  </cols>
  <sheetData>
    <row r="1" ht="12.0" customHeight="1"/>
    <row r="2" ht="12.0" customHeight="1"/>
    <row r="3" ht="12.0" customHeight="1"/>
    <row r="4" ht="12.0" customHeight="1"/>
    <row r="5" ht="12.0" customHeight="1"/>
    <row r="6" ht="12.0" customHeight="1"/>
    <row r="7" ht="12.0" customHeight="1"/>
    <row r="8" ht="12.0" customHeight="1">
      <c r="A8" s="8"/>
      <c r="B8" s="9"/>
    </row>
    <row r="9" ht="12.0" customHeight="1"/>
    <row r="10" ht="12.0" customHeight="1"/>
    <row r="11" ht="12.0" customHeight="1"/>
    <row r="12" ht="12.0" customHeight="1"/>
    <row r="13" ht="12.0" customHeight="1"/>
    <row r="14" ht="12.0" customHeight="1"/>
    <row r="15" ht="12.0" customHeight="1">
      <c r="A15" s="8"/>
      <c r="B15" s="9"/>
    </row>
    <row r="16" ht="12.0" customHeight="1"/>
    <row r="17" ht="12.0" customHeight="1"/>
    <row r="18" ht="12.0" customHeight="1"/>
    <row r="19" ht="12.0" customHeight="1"/>
    <row r="20" ht="12.0" customHeight="1"/>
    <row r="21" ht="12.0" customHeight="1"/>
    <row r="22" ht="12.0" customHeight="1"/>
    <row r="23" ht="12.0" customHeight="1"/>
    <row r="24" ht="12.0" customHeight="1">
      <c r="A24" s="8"/>
      <c r="B24" s="9"/>
    </row>
    <row r="25" ht="12.0" customHeight="1"/>
    <row r="26" ht="12.0" customHeight="1">
      <c r="A26" s="30" t="s">
        <v>518</v>
      </c>
      <c r="B26" s="31" t="s">
        <v>519</v>
      </c>
      <c r="C26" s="32" t="s">
        <v>520</v>
      </c>
      <c r="D26" s="32" t="s">
        <v>521</v>
      </c>
      <c r="E26" s="32">
        <v>2019.0</v>
      </c>
      <c r="F26" s="32">
        <v>2019.0</v>
      </c>
      <c r="G26" s="31" t="s">
        <v>519</v>
      </c>
      <c r="H26" s="32" t="s">
        <v>520</v>
      </c>
      <c r="I26" s="32" t="s">
        <v>522</v>
      </c>
    </row>
    <row r="27" ht="12.0" customHeight="1">
      <c r="A27" s="33" t="s">
        <v>523</v>
      </c>
      <c r="B27" s="34">
        <f>B5</f>
        <v>29</v>
      </c>
      <c r="C27" s="34">
        <f t="shared" ref="C27:C29" si="2">B12</f>
        <v>7</v>
      </c>
      <c r="D27" s="34">
        <f>B19</f>
        <v>10</v>
      </c>
      <c r="E27" s="34">
        <f>L26</f>
        <v>3</v>
      </c>
      <c r="F27" s="35">
        <f t="shared" ref="F27:F30" si="3">(E27/E$31)*100</f>
        <v>3.191489362</v>
      </c>
      <c r="G27" s="35">
        <f t="shared" ref="G27:I27" si="1">(B27/B$31)*100</f>
        <v>46.77419355</v>
      </c>
      <c r="H27" s="35">
        <f t="shared" si="1"/>
        <v>17.07317073</v>
      </c>
      <c r="I27" s="35">
        <f t="shared" si="1"/>
        <v>32.25806452</v>
      </c>
    </row>
    <row r="28" ht="12.0" customHeight="1">
      <c r="A28" s="33" t="s">
        <v>524</v>
      </c>
      <c r="B28" s="34">
        <v>0.0</v>
      </c>
      <c r="C28" s="34">
        <f t="shared" si="2"/>
        <v>2</v>
      </c>
      <c r="D28" s="34">
        <f t="shared" ref="D28:D29" si="5">B21</f>
        <v>6</v>
      </c>
      <c r="E28" s="34">
        <f t="shared" ref="E28:E29" si="6">L28</f>
        <v>16</v>
      </c>
      <c r="F28" s="35">
        <f t="shared" si="3"/>
        <v>17.0212766</v>
      </c>
      <c r="G28" s="35">
        <f t="shared" ref="G28:I28" si="4">(B28/B$31)*100</f>
        <v>0</v>
      </c>
      <c r="H28" s="35">
        <f t="shared" si="4"/>
        <v>4.87804878</v>
      </c>
      <c r="I28" s="35">
        <f t="shared" si="4"/>
        <v>19.35483871</v>
      </c>
    </row>
    <row r="29" ht="12.0" customHeight="1">
      <c r="A29" s="33" t="s">
        <v>525</v>
      </c>
      <c r="B29" s="34">
        <f>B7</f>
        <v>32</v>
      </c>
      <c r="C29" s="34">
        <f t="shared" si="2"/>
        <v>32</v>
      </c>
      <c r="D29" s="34">
        <f t="shared" si="5"/>
        <v>9</v>
      </c>
      <c r="E29" s="34">
        <f t="shared" si="6"/>
        <v>40</v>
      </c>
      <c r="F29" s="35">
        <f t="shared" si="3"/>
        <v>42.55319149</v>
      </c>
      <c r="G29" s="35">
        <f t="shared" ref="G29:I29" si="7">(B29/B$31)*100</f>
        <v>51.61290323</v>
      </c>
      <c r="H29" s="35">
        <f t="shared" si="7"/>
        <v>78.04878049</v>
      </c>
      <c r="I29" s="35">
        <f t="shared" si="7"/>
        <v>29.03225806</v>
      </c>
    </row>
    <row r="30" ht="12.0" customHeight="1">
      <c r="A30" s="33" t="s">
        <v>526</v>
      </c>
      <c r="B30" s="34">
        <f>B6</f>
        <v>1</v>
      </c>
      <c r="C30" s="34">
        <v>0.0</v>
      </c>
      <c r="D30" s="34">
        <f>B20</f>
        <v>6</v>
      </c>
      <c r="E30" s="34">
        <f>L27</f>
        <v>35</v>
      </c>
      <c r="F30" s="35">
        <f t="shared" si="3"/>
        <v>37.23404255</v>
      </c>
      <c r="G30" s="35">
        <f t="shared" ref="G30:I30" si="8">(B30/B$31)*100</f>
        <v>1.612903226</v>
      </c>
      <c r="H30" s="35">
        <f t="shared" si="8"/>
        <v>0</v>
      </c>
      <c r="I30" s="35">
        <f t="shared" si="8"/>
        <v>19.35483871</v>
      </c>
    </row>
    <row r="31" ht="12.0" customHeight="1">
      <c r="A31" s="36" t="s">
        <v>476</v>
      </c>
      <c r="B31" s="37">
        <f t="shared" ref="B31:I31" si="9">SUM(B27:B30)</f>
        <v>62</v>
      </c>
      <c r="C31" s="37">
        <f t="shared" si="9"/>
        <v>41</v>
      </c>
      <c r="D31" s="37">
        <f t="shared" si="9"/>
        <v>31</v>
      </c>
      <c r="E31" s="37">
        <f t="shared" si="9"/>
        <v>94</v>
      </c>
      <c r="F31" s="38">
        <f t="shared" si="9"/>
        <v>100</v>
      </c>
      <c r="G31" s="38">
        <f t="shared" si="9"/>
        <v>100</v>
      </c>
      <c r="H31" s="38">
        <f t="shared" si="9"/>
        <v>100</v>
      </c>
      <c r="I31" s="38">
        <f t="shared" si="9"/>
        <v>100</v>
      </c>
      <c r="K31" s="8"/>
      <c r="L31" s="9"/>
    </row>
    <row r="32" ht="12.0" customHeight="1"/>
    <row r="33" ht="12.0" customHeight="1"/>
    <row r="34" ht="12.0" customHeight="1"/>
    <row r="35" ht="12.0" customHeight="1"/>
    <row r="36" ht="12.0" customHeight="1"/>
    <row r="37" ht="12.0" customHeight="1"/>
    <row r="38" ht="12.0" customHeight="1"/>
    <row r="39" ht="12.0" customHeight="1">
      <c r="A39" s="8"/>
      <c r="B39" s="9"/>
    </row>
    <row r="40" ht="12.0" customHeight="1"/>
    <row r="41" ht="12.0" customHeight="1"/>
    <row r="42" ht="12.0" customHeight="1"/>
    <row r="43" ht="12.0" customHeight="1"/>
    <row r="44" ht="12.0" customHeight="1"/>
    <row r="45" ht="12.0" customHeight="1"/>
    <row r="46" ht="12.0" customHeight="1"/>
    <row r="47" ht="12.0" customHeight="1">
      <c r="A47" s="8"/>
      <c r="B47" s="9"/>
    </row>
    <row r="48" ht="12.0" customHeight="1"/>
    <row r="49" ht="12.0" customHeight="1"/>
    <row r="50" ht="12.0" customHeight="1"/>
    <row r="51" ht="12.0" customHeight="1"/>
    <row r="52" ht="12.0" customHeight="1"/>
    <row r="53" ht="12.0" customHeight="1"/>
    <row r="54" ht="12.0" customHeight="1">
      <c r="A54" s="8"/>
      <c r="B54" s="9"/>
    </row>
    <row r="55" ht="12.0" customHeight="1"/>
    <row r="56" ht="12.0" customHeight="1">
      <c r="A56" s="30" t="s">
        <v>530</v>
      </c>
      <c r="B56" s="31" t="s">
        <v>519</v>
      </c>
      <c r="C56" s="32" t="s">
        <v>520</v>
      </c>
      <c r="D56" s="32" t="s">
        <v>521</v>
      </c>
      <c r="E56" s="31" t="s">
        <v>519</v>
      </c>
      <c r="F56" s="32" t="s">
        <v>520</v>
      </c>
      <c r="G56" s="32" t="s">
        <v>522</v>
      </c>
    </row>
    <row r="57" ht="12.0" customHeight="1">
      <c r="A57" s="33" t="s">
        <v>531</v>
      </c>
      <c r="B57" s="3">
        <f t="shared" ref="B57:B58" si="11">B36</f>
        <v>1</v>
      </c>
      <c r="C57" s="3">
        <v>0.0</v>
      </c>
      <c r="D57" s="3">
        <f t="shared" ref="D57:D58" si="12">B52</f>
        <v>8</v>
      </c>
      <c r="E57" s="35">
        <f t="shared" ref="E57:G57" si="10">(B57/B$62)*100</f>
        <v>1.587301587</v>
      </c>
      <c r="F57" s="35">
        <f t="shared" si="10"/>
        <v>0</v>
      </c>
      <c r="G57" s="35">
        <f t="shared" si="10"/>
        <v>12.6984127</v>
      </c>
    </row>
    <row r="58" ht="12.0" customHeight="1">
      <c r="A58" s="33" t="s">
        <v>532</v>
      </c>
      <c r="B58" s="3">
        <f t="shared" si="11"/>
        <v>1</v>
      </c>
      <c r="C58" s="3">
        <f>B44</f>
        <v>20</v>
      </c>
      <c r="D58" s="3">
        <f t="shared" si="12"/>
        <v>32</v>
      </c>
      <c r="E58" s="35">
        <f t="shared" ref="E58:G58" si="13">(B58/B$62)*100</f>
        <v>1.587301587</v>
      </c>
      <c r="F58" s="35">
        <f t="shared" si="13"/>
        <v>33.33333333</v>
      </c>
      <c r="G58" s="35">
        <f t="shared" si="13"/>
        <v>50.79365079</v>
      </c>
    </row>
    <row r="59" ht="12.0" customHeight="1">
      <c r="A59" s="33" t="s">
        <v>533</v>
      </c>
      <c r="B59" s="3">
        <f>B35</f>
        <v>29</v>
      </c>
      <c r="C59" s="3">
        <f>B46</f>
        <v>32</v>
      </c>
      <c r="D59" s="3">
        <f>B51</f>
        <v>23</v>
      </c>
      <c r="E59" s="35">
        <f t="shared" ref="E59:G59" si="14">(B59/B$62)*100</f>
        <v>46.03174603</v>
      </c>
      <c r="F59" s="35">
        <f t="shared" si="14"/>
        <v>53.33333333</v>
      </c>
      <c r="G59" s="35">
        <f t="shared" si="14"/>
        <v>36.50793651</v>
      </c>
    </row>
    <row r="60" ht="12.0" customHeight="1">
      <c r="A60" s="33" t="s">
        <v>534</v>
      </c>
      <c r="B60" s="3">
        <v>0.0</v>
      </c>
      <c r="C60" s="3">
        <f>B45</f>
        <v>4</v>
      </c>
      <c r="D60" s="3">
        <v>0.0</v>
      </c>
      <c r="E60" s="35">
        <f t="shared" ref="E60:G60" si="15">(B60/B$62)*100</f>
        <v>0</v>
      </c>
      <c r="F60" s="35">
        <f t="shared" si="15"/>
        <v>6.666666667</v>
      </c>
      <c r="G60" s="35">
        <f t="shared" si="15"/>
        <v>0</v>
      </c>
    </row>
    <row r="61" ht="12.0" customHeight="1">
      <c r="A61" s="33" t="s">
        <v>535</v>
      </c>
      <c r="B61" s="3">
        <f>B38</f>
        <v>32</v>
      </c>
      <c r="C61" s="3">
        <f>B43</f>
        <v>4</v>
      </c>
      <c r="D61" s="3">
        <v>0.0</v>
      </c>
      <c r="E61" s="35">
        <f t="shared" ref="E61:G61" si="16">(B61/B$62)*100</f>
        <v>50.79365079</v>
      </c>
      <c r="F61" s="35">
        <f t="shared" si="16"/>
        <v>6.666666667</v>
      </c>
      <c r="G61" s="35">
        <f t="shared" si="16"/>
        <v>0</v>
      </c>
    </row>
    <row r="62" ht="12.0" customHeight="1">
      <c r="A62" s="36" t="s">
        <v>476</v>
      </c>
      <c r="B62" s="37">
        <f t="shared" ref="B62:G62" si="17">SUM(B57:B61)</f>
        <v>63</v>
      </c>
      <c r="C62" s="37">
        <f t="shared" si="17"/>
        <v>60</v>
      </c>
      <c r="D62" s="37">
        <f t="shared" si="17"/>
        <v>63</v>
      </c>
      <c r="E62" s="39">
        <f t="shared" si="17"/>
        <v>100</v>
      </c>
      <c r="F62" s="39">
        <f t="shared" si="17"/>
        <v>100</v>
      </c>
      <c r="G62" s="39">
        <f t="shared" si="17"/>
        <v>100</v>
      </c>
    </row>
    <row r="63" ht="12.0" customHeight="1"/>
    <row r="64" ht="12.0" customHeight="1"/>
    <row r="65" ht="12.0" customHeight="1"/>
    <row r="66" ht="12.0" customHeight="1"/>
    <row r="67" ht="12.0" customHeight="1"/>
    <row r="68" ht="12.0" customHeight="1"/>
    <row r="69" ht="12.0" customHeight="1"/>
    <row r="70" ht="12.0" customHeight="1">
      <c r="A70" s="8"/>
      <c r="B70" s="9"/>
    </row>
    <row r="71" ht="12.0" customHeight="1"/>
    <row r="72" ht="12.0" customHeight="1"/>
    <row r="73" ht="12.0" customHeight="1"/>
    <row r="74" ht="12.0" customHeight="1"/>
    <row r="75" ht="12.0" customHeight="1"/>
    <row r="76" ht="12.0" customHeight="1"/>
    <row r="77" ht="12.0" customHeight="1"/>
    <row r="78" ht="12.0" customHeight="1">
      <c r="A78" s="8"/>
      <c r="B78" s="9"/>
    </row>
    <row r="79" ht="12.0" customHeight="1"/>
    <row r="80" ht="12.0" customHeight="1"/>
    <row r="81" ht="12.0" customHeight="1"/>
    <row r="82" ht="12.0" customHeight="1"/>
    <row r="83" ht="12.0" customHeight="1"/>
    <row r="84" ht="12.0" customHeight="1"/>
    <row r="85" ht="12.0" customHeight="1"/>
    <row r="86" ht="12.0" customHeight="1">
      <c r="A86" s="8"/>
      <c r="B86" s="9"/>
    </row>
    <row r="87" ht="12.0" customHeight="1"/>
    <row r="88" ht="12.0" customHeight="1">
      <c r="A88" s="30" t="s">
        <v>539</v>
      </c>
      <c r="B88" s="40" t="s">
        <v>519</v>
      </c>
      <c r="C88" s="30" t="s">
        <v>520</v>
      </c>
      <c r="D88" s="30" t="s">
        <v>522</v>
      </c>
      <c r="E88" s="40" t="s">
        <v>519</v>
      </c>
      <c r="F88" s="30" t="s">
        <v>520</v>
      </c>
      <c r="G88" s="30" t="s">
        <v>522</v>
      </c>
    </row>
    <row r="89" ht="12.0" customHeight="1">
      <c r="A89" s="22" t="s">
        <v>540</v>
      </c>
      <c r="B89" s="34">
        <f t="shared" ref="B89:B92" si="19">B82</f>
        <v>7</v>
      </c>
      <c r="C89" s="34">
        <f t="shared" ref="C89:C92" si="20">B66</f>
        <v>3</v>
      </c>
      <c r="D89" s="34">
        <f t="shared" ref="D89:D92" si="21">B74</f>
        <v>5</v>
      </c>
      <c r="E89" s="35">
        <f t="shared" ref="E89:G89" si="18">(B89/B$93)*100</f>
        <v>4.458598726</v>
      </c>
      <c r="F89" s="35">
        <f t="shared" si="18"/>
        <v>4.918032787</v>
      </c>
      <c r="G89" s="35">
        <f t="shared" si="18"/>
        <v>8.474576271</v>
      </c>
    </row>
    <row r="90" ht="12.0" customHeight="1">
      <c r="A90" s="22" t="s">
        <v>541</v>
      </c>
      <c r="B90" s="34">
        <f t="shared" si="19"/>
        <v>16</v>
      </c>
      <c r="C90" s="34">
        <f t="shared" si="20"/>
        <v>10</v>
      </c>
      <c r="D90" s="34">
        <f t="shared" si="21"/>
        <v>8</v>
      </c>
      <c r="E90" s="35">
        <f t="shared" ref="E90:G90" si="22">(B90/B$93)*100</f>
        <v>10.1910828</v>
      </c>
      <c r="F90" s="35">
        <f t="shared" si="22"/>
        <v>16.39344262</v>
      </c>
      <c r="G90" s="35">
        <f t="shared" si="22"/>
        <v>13.55932203</v>
      </c>
    </row>
    <row r="91" ht="12.0" customHeight="1">
      <c r="A91" s="22" t="s">
        <v>542</v>
      </c>
      <c r="B91" s="34">
        <f t="shared" si="19"/>
        <v>33</v>
      </c>
      <c r="C91" s="34">
        <f t="shared" si="20"/>
        <v>16</v>
      </c>
      <c r="D91" s="34">
        <f t="shared" si="21"/>
        <v>14</v>
      </c>
      <c r="E91" s="35">
        <f t="shared" ref="E91:G91" si="23">(B91/B$93)*100</f>
        <v>21.01910828</v>
      </c>
      <c r="F91" s="35">
        <f t="shared" si="23"/>
        <v>26.2295082</v>
      </c>
      <c r="G91" s="35">
        <f t="shared" si="23"/>
        <v>23.72881356</v>
      </c>
    </row>
    <row r="92" ht="12.0" customHeight="1">
      <c r="A92" s="22" t="s">
        <v>543</v>
      </c>
      <c r="B92" s="34">
        <f t="shared" si="19"/>
        <v>101</v>
      </c>
      <c r="C92" s="34">
        <f t="shared" si="20"/>
        <v>32</v>
      </c>
      <c r="D92" s="34">
        <f t="shared" si="21"/>
        <v>32</v>
      </c>
      <c r="E92" s="35">
        <f t="shared" ref="E92:G92" si="24">(B92/B$93)*100</f>
        <v>64.33121019</v>
      </c>
      <c r="F92" s="35">
        <f t="shared" si="24"/>
        <v>52.45901639</v>
      </c>
      <c r="G92" s="35">
        <f t="shared" si="24"/>
        <v>54.23728814</v>
      </c>
    </row>
    <row r="93" ht="12.0" customHeight="1">
      <c r="A93" s="36" t="s">
        <v>476</v>
      </c>
      <c r="B93" s="37">
        <f t="shared" ref="B93:G93" si="25">SUM(B89:B92)</f>
        <v>157</v>
      </c>
      <c r="C93" s="37">
        <f t="shared" si="25"/>
        <v>61</v>
      </c>
      <c r="D93" s="37">
        <f t="shared" si="25"/>
        <v>59</v>
      </c>
      <c r="E93" s="39">
        <f t="shared" si="25"/>
        <v>100</v>
      </c>
      <c r="F93" s="39">
        <f t="shared" si="25"/>
        <v>100</v>
      </c>
      <c r="G93" s="39">
        <f t="shared" si="25"/>
        <v>100</v>
      </c>
      <c r="H93" s="37"/>
      <c r="I93" s="37"/>
      <c r="J93" s="37"/>
      <c r="K93" s="37"/>
    </row>
    <row r="94" ht="12.0" customHeight="1"/>
    <row r="95" ht="12.0" customHeight="1"/>
    <row r="96" ht="12.0" customHeight="1"/>
    <row r="97" ht="12.0" customHeight="1"/>
    <row r="98" ht="12.0" customHeight="1"/>
    <row r="99" ht="12.0" customHeight="1"/>
    <row r="100" ht="12.0" customHeight="1"/>
    <row r="101" ht="12.0" customHeight="1">
      <c r="A101" s="8"/>
      <c r="B101" s="9"/>
    </row>
    <row r="102" ht="12.0" customHeight="1">
      <c r="A102" s="8"/>
      <c r="B102" s="9"/>
    </row>
    <row r="103" ht="12.0" customHeight="1"/>
    <row r="104" ht="12.0" customHeight="1"/>
    <row r="105" ht="12.0" customHeight="1"/>
    <row r="106" ht="12.0" customHeight="1"/>
    <row r="107" ht="12.0" customHeight="1"/>
    <row r="108" ht="12.0" customHeight="1">
      <c r="A108" s="8"/>
      <c r="B108" s="9"/>
    </row>
    <row r="109" ht="12.0" customHeight="1"/>
    <row r="110" ht="12.0" customHeight="1">
      <c r="A110" s="41" t="s">
        <v>546</v>
      </c>
      <c r="B110" s="42" t="s">
        <v>520</v>
      </c>
      <c r="C110" s="42" t="s">
        <v>522</v>
      </c>
      <c r="D110" s="42" t="s">
        <v>520</v>
      </c>
      <c r="E110" s="42" t="s">
        <v>522</v>
      </c>
    </row>
    <row r="111" ht="12.0" customHeight="1">
      <c r="A111" s="12" t="s">
        <v>20</v>
      </c>
      <c r="B111" s="14">
        <f t="shared" ref="B111:B114" si="27">B97</f>
        <v>4</v>
      </c>
      <c r="C111" s="14">
        <f t="shared" ref="C111:C112" si="28">B105</f>
        <v>4</v>
      </c>
      <c r="D111" s="14">
        <f t="shared" ref="D111:E111" si="26">(B111/B$115)*100</f>
        <v>8.695652174</v>
      </c>
      <c r="E111" s="14">
        <f t="shared" si="26"/>
        <v>6.779661017</v>
      </c>
    </row>
    <row r="112" ht="12.0" customHeight="1">
      <c r="A112" s="12" t="s">
        <v>16</v>
      </c>
      <c r="B112" s="14">
        <f t="shared" si="27"/>
        <v>4</v>
      </c>
      <c r="C112" s="14">
        <f t="shared" si="28"/>
        <v>23</v>
      </c>
      <c r="D112" s="14">
        <f t="shared" ref="D112:E112" si="29">(B112/B$115)*100</f>
        <v>8.695652174</v>
      </c>
      <c r="E112" s="14">
        <f t="shared" si="29"/>
        <v>38.98305085</v>
      </c>
    </row>
    <row r="113" ht="12.0" customHeight="1">
      <c r="A113" s="12" t="s">
        <v>26</v>
      </c>
      <c r="B113" s="14">
        <f t="shared" si="27"/>
        <v>6</v>
      </c>
      <c r="C113" s="14">
        <v>0.0</v>
      </c>
      <c r="D113" s="14">
        <f t="shared" ref="D113:E113" si="30">(B113/B$115)*100</f>
        <v>13.04347826</v>
      </c>
      <c r="E113" s="14">
        <f t="shared" si="30"/>
        <v>0</v>
      </c>
    </row>
    <row r="114" ht="12.0" customHeight="1">
      <c r="A114" s="12" t="s">
        <v>24</v>
      </c>
      <c r="B114" s="14">
        <f t="shared" si="27"/>
        <v>32</v>
      </c>
      <c r="C114" s="14">
        <f>B107</f>
        <v>32</v>
      </c>
      <c r="D114" s="14">
        <f t="shared" ref="D114:E114" si="31">(B114/B$115)*100</f>
        <v>69.56521739</v>
      </c>
      <c r="E114" s="14">
        <f t="shared" si="31"/>
        <v>54.23728814</v>
      </c>
    </row>
    <row r="115" ht="12.0" customHeight="1">
      <c r="A115" s="20" t="s">
        <v>476</v>
      </c>
      <c r="B115" s="23">
        <f t="shared" ref="B115:E115" si="32">SUM(B111:B114)</f>
        <v>46</v>
      </c>
      <c r="C115" s="23">
        <f t="shared" si="32"/>
        <v>59</v>
      </c>
      <c r="D115" s="23">
        <f t="shared" si="32"/>
        <v>100</v>
      </c>
      <c r="E115" s="23">
        <f t="shared" si="32"/>
        <v>100</v>
      </c>
    </row>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c r="A138" s="15" t="s">
        <v>486</v>
      </c>
      <c r="B138" s="16" t="s">
        <v>487</v>
      </c>
      <c r="C138" s="17"/>
      <c r="D138" s="17"/>
      <c r="E138" s="16" t="s">
        <v>488</v>
      </c>
      <c r="F138" s="17"/>
      <c r="G138" s="17"/>
      <c r="H138" s="16" t="s">
        <v>489</v>
      </c>
      <c r="I138" s="17"/>
      <c r="J138" s="17"/>
    </row>
    <row r="139" ht="12.0" customHeight="1">
      <c r="A139" s="18"/>
      <c r="B139" s="19" t="s">
        <v>136</v>
      </c>
      <c r="C139" s="19" t="s">
        <v>354</v>
      </c>
      <c r="D139" s="11" t="s">
        <v>388</v>
      </c>
      <c r="E139" s="19" t="s">
        <v>491</v>
      </c>
      <c r="F139" s="19" t="s">
        <v>492</v>
      </c>
      <c r="G139" s="19"/>
      <c r="H139" s="19" t="s">
        <v>384</v>
      </c>
      <c r="I139" s="19" t="s">
        <v>396</v>
      </c>
      <c r="J139" s="19" t="s">
        <v>377</v>
      </c>
    </row>
    <row r="140" ht="12.0" customHeight="1">
      <c r="A140" s="22" t="s">
        <v>493</v>
      </c>
      <c r="B140" s="14">
        <v>0.0</v>
      </c>
      <c r="C140" s="14">
        <f t="shared" ref="C140:D140" si="33">C133</f>
        <v>6</v>
      </c>
      <c r="D140" s="14">
        <f t="shared" si="33"/>
        <v>2</v>
      </c>
      <c r="E140" s="14">
        <f t="shared" ref="E140:E142" si="36">B119+D119</f>
        <v>8</v>
      </c>
      <c r="F140" s="14" t="str">
        <f t="shared" ref="F140:F142" si="37">C119</f>
        <v/>
      </c>
      <c r="G140" s="14"/>
      <c r="H140" s="14">
        <f t="shared" ref="H140:J140" si="34">B126</f>
        <v>4</v>
      </c>
      <c r="I140" s="14">
        <f t="shared" si="34"/>
        <v>4</v>
      </c>
      <c r="J140" s="14" t="str">
        <f t="shared" si="34"/>
        <v/>
      </c>
    </row>
    <row r="141" ht="12.0" customHeight="1">
      <c r="A141" s="22" t="s">
        <v>494</v>
      </c>
      <c r="B141" s="14">
        <f t="shared" ref="B141:D141" si="35">B134</f>
        <v>1</v>
      </c>
      <c r="C141" s="14">
        <f t="shared" si="35"/>
        <v>3</v>
      </c>
      <c r="D141" s="14">
        <f t="shared" si="35"/>
        <v>1</v>
      </c>
      <c r="E141" s="14">
        <f t="shared" si="36"/>
        <v>4</v>
      </c>
      <c r="F141" s="14">
        <f t="shared" si="37"/>
        <v>1</v>
      </c>
      <c r="G141" s="14"/>
      <c r="H141" s="14">
        <f t="shared" ref="H141:J141" si="38">B127</f>
        <v>2</v>
      </c>
      <c r="I141" s="14">
        <f t="shared" si="38"/>
        <v>1</v>
      </c>
      <c r="J141" s="14">
        <f t="shared" si="38"/>
        <v>2</v>
      </c>
    </row>
    <row r="142" ht="12.0" customHeight="1">
      <c r="A142" s="22" t="s">
        <v>495</v>
      </c>
      <c r="B142" s="14">
        <f t="shared" ref="B142:D142" si="39">B135</f>
        <v>1</v>
      </c>
      <c r="C142" s="14">
        <f t="shared" si="39"/>
        <v>4</v>
      </c>
      <c r="D142" s="14">
        <f t="shared" si="39"/>
        <v>2</v>
      </c>
      <c r="E142" s="14">
        <f t="shared" si="36"/>
        <v>7</v>
      </c>
      <c r="F142" s="14" t="str">
        <f t="shared" si="37"/>
        <v/>
      </c>
      <c r="G142" s="14"/>
      <c r="H142" s="14">
        <f t="shared" ref="H142:J142" si="40">B128</f>
        <v>6</v>
      </c>
      <c r="I142" s="14" t="str">
        <f t="shared" si="40"/>
        <v/>
      </c>
      <c r="J142" s="14">
        <f t="shared" si="40"/>
        <v>1</v>
      </c>
    </row>
    <row r="143" ht="12.0" customHeight="1">
      <c r="A143" s="20" t="s">
        <v>476</v>
      </c>
      <c r="B143" s="23">
        <f t="shared" ref="B143:J143" si="41">SUM(B140:B142)</f>
        <v>2</v>
      </c>
      <c r="C143" s="23">
        <f t="shared" si="41"/>
        <v>13</v>
      </c>
      <c r="D143" s="23">
        <f t="shared" si="41"/>
        <v>5</v>
      </c>
      <c r="E143" s="23">
        <f t="shared" si="41"/>
        <v>19</v>
      </c>
      <c r="F143" s="23">
        <f t="shared" si="41"/>
        <v>1</v>
      </c>
      <c r="G143" s="23">
        <f t="shared" si="41"/>
        <v>0</v>
      </c>
      <c r="H143" s="23">
        <f t="shared" si="41"/>
        <v>12</v>
      </c>
      <c r="I143" s="23">
        <f t="shared" si="41"/>
        <v>5</v>
      </c>
      <c r="J143" s="23">
        <f t="shared" si="41"/>
        <v>3</v>
      </c>
    </row>
    <row r="144" ht="12.0" customHeight="1"/>
    <row r="145" ht="12.0" customHeight="1">
      <c r="A145" s="15" t="s">
        <v>496</v>
      </c>
      <c r="B145" s="16" t="s">
        <v>547</v>
      </c>
      <c r="C145" s="17"/>
      <c r="D145" s="17"/>
      <c r="E145" s="24" t="s">
        <v>498</v>
      </c>
      <c r="F145" s="17"/>
      <c r="G145" s="17"/>
      <c r="H145" s="16" t="s">
        <v>489</v>
      </c>
      <c r="I145" s="17"/>
      <c r="J145" s="17"/>
    </row>
    <row r="146" ht="12.0" customHeight="1">
      <c r="A146" s="18"/>
      <c r="B146" s="19" t="s">
        <v>136</v>
      </c>
      <c r="C146" s="19" t="s">
        <v>354</v>
      </c>
      <c r="D146" s="19" t="s">
        <v>388</v>
      </c>
      <c r="E146" s="19" t="s">
        <v>491</v>
      </c>
      <c r="F146" s="11" t="s">
        <v>492</v>
      </c>
      <c r="G146" s="19" t="s">
        <v>548</v>
      </c>
      <c r="H146" s="19" t="s">
        <v>500</v>
      </c>
      <c r="I146" s="19" t="s">
        <v>501</v>
      </c>
      <c r="J146" s="19" t="s">
        <v>502</v>
      </c>
    </row>
    <row r="147" ht="12.0" customHeight="1">
      <c r="A147" s="22" t="s">
        <v>494</v>
      </c>
      <c r="B147" s="25">
        <f t="shared" ref="B147:J147" si="42">(B141/20)*100</f>
        <v>5</v>
      </c>
      <c r="C147" s="25">
        <f t="shared" si="42"/>
        <v>15</v>
      </c>
      <c r="D147" s="25">
        <f t="shared" si="42"/>
        <v>5</v>
      </c>
      <c r="E147" s="25">
        <f t="shared" si="42"/>
        <v>20</v>
      </c>
      <c r="F147" s="25">
        <f t="shared" si="42"/>
        <v>5</v>
      </c>
      <c r="G147" s="25">
        <f t="shared" si="42"/>
        <v>0</v>
      </c>
      <c r="H147" s="25">
        <f t="shared" si="42"/>
        <v>10</v>
      </c>
      <c r="I147" s="25">
        <f t="shared" si="42"/>
        <v>5</v>
      </c>
      <c r="J147" s="25">
        <f t="shared" si="42"/>
        <v>10</v>
      </c>
    </row>
    <row r="148" ht="12.0" customHeight="1">
      <c r="A148" s="22" t="s">
        <v>493</v>
      </c>
      <c r="B148" s="25">
        <f t="shared" ref="B148:J148" si="43">(B140/20)*100</f>
        <v>0</v>
      </c>
      <c r="C148" s="25">
        <f t="shared" si="43"/>
        <v>30</v>
      </c>
      <c r="D148" s="25">
        <f t="shared" si="43"/>
        <v>10</v>
      </c>
      <c r="E148" s="25">
        <f t="shared" si="43"/>
        <v>40</v>
      </c>
      <c r="F148" s="25">
        <f t="shared" si="43"/>
        <v>0</v>
      </c>
      <c r="G148" s="25">
        <f t="shared" si="43"/>
        <v>0</v>
      </c>
      <c r="H148" s="25">
        <f t="shared" si="43"/>
        <v>20</v>
      </c>
      <c r="I148" s="25">
        <f t="shared" si="43"/>
        <v>20</v>
      </c>
      <c r="J148" s="25">
        <f t="shared" si="43"/>
        <v>0</v>
      </c>
    </row>
    <row r="149" ht="12.0" customHeight="1">
      <c r="A149" s="22" t="s">
        <v>495</v>
      </c>
      <c r="B149" s="25">
        <f t="shared" ref="B149:J149" si="44">(B142/20)*100</f>
        <v>5</v>
      </c>
      <c r="C149" s="25">
        <f t="shared" si="44"/>
        <v>20</v>
      </c>
      <c r="D149" s="25">
        <f t="shared" si="44"/>
        <v>10</v>
      </c>
      <c r="E149" s="25">
        <f t="shared" si="44"/>
        <v>35</v>
      </c>
      <c r="F149" s="25">
        <f t="shared" si="44"/>
        <v>0</v>
      </c>
      <c r="G149" s="25">
        <f t="shared" si="44"/>
        <v>0</v>
      </c>
      <c r="H149" s="25">
        <f t="shared" si="44"/>
        <v>30</v>
      </c>
      <c r="I149" s="25">
        <f t="shared" si="44"/>
        <v>0</v>
      </c>
      <c r="J149" s="25">
        <f t="shared" si="44"/>
        <v>5</v>
      </c>
    </row>
    <row r="150" ht="12.0" customHeight="1">
      <c r="A150" s="20" t="s">
        <v>503</v>
      </c>
      <c r="B150" s="26">
        <f t="shared" ref="B150:J150" si="45">SUM(B147:B149)</f>
        <v>10</v>
      </c>
      <c r="C150" s="26">
        <f t="shared" si="45"/>
        <v>65</v>
      </c>
      <c r="D150" s="26">
        <f t="shared" si="45"/>
        <v>25</v>
      </c>
      <c r="E150" s="26">
        <f t="shared" si="45"/>
        <v>95</v>
      </c>
      <c r="F150" s="26">
        <f t="shared" si="45"/>
        <v>5</v>
      </c>
      <c r="G150" s="26">
        <f t="shared" si="45"/>
        <v>0</v>
      </c>
      <c r="H150" s="26">
        <f t="shared" si="45"/>
        <v>60</v>
      </c>
      <c r="I150" s="26">
        <f t="shared" si="45"/>
        <v>25</v>
      </c>
      <c r="J150" s="26">
        <f t="shared" si="45"/>
        <v>15</v>
      </c>
    </row>
    <row r="151" ht="12.0" customHeight="1">
      <c r="A151" s="20" t="s">
        <v>476</v>
      </c>
      <c r="B151" s="27">
        <f>SUM(B150:D150)</f>
        <v>100</v>
      </c>
      <c r="C151" s="28"/>
      <c r="D151" s="28"/>
      <c r="E151" s="27">
        <f>SUM(E150:G150)</f>
        <v>100</v>
      </c>
      <c r="F151" s="28"/>
      <c r="G151" s="28"/>
      <c r="H151" s="27">
        <f>SUM(H150:J150)</f>
        <v>100</v>
      </c>
      <c r="I151" s="28"/>
      <c r="J151" s="28"/>
    </row>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mergeCells count="11">
    <mergeCell ref="B145:D145"/>
    <mergeCell ref="B151:D151"/>
    <mergeCell ref="E151:G151"/>
    <mergeCell ref="H151:J151"/>
    <mergeCell ref="A138:A139"/>
    <mergeCell ref="B138:D138"/>
    <mergeCell ref="E138:G138"/>
    <mergeCell ref="H138:J138"/>
    <mergeCell ref="A145:A146"/>
    <mergeCell ref="E145:G145"/>
    <mergeCell ref="H145:J145"/>
  </mergeCells>
  <printOptions/>
  <pageMargins bottom="1.0" footer="0.0" header="0.0" left="0.75" right="0.75" top="1.0"/>
  <pageSetup paperSize="9" orientation="portrait"/>
  <drawing r:id="rId16"/>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7">
      <c r="B7" s="7" t="s">
        <v>486</v>
      </c>
      <c r="C7" s="7" t="s">
        <v>487</v>
      </c>
      <c r="F7" s="7" t="s">
        <v>488</v>
      </c>
      <c r="I7" s="7" t="s">
        <v>489</v>
      </c>
    </row>
    <row r="8">
      <c r="C8" s="7" t="s">
        <v>136</v>
      </c>
      <c r="D8" s="7" t="s">
        <v>354</v>
      </c>
      <c r="E8" s="7" t="s">
        <v>388</v>
      </c>
      <c r="F8" s="7" t="s">
        <v>491</v>
      </c>
      <c r="G8" s="7" t="s">
        <v>492</v>
      </c>
      <c r="H8" s="7" t="s">
        <v>548</v>
      </c>
      <c r="I8" s="7" t="s">
        <v>384</v>
      </c>
      <c r="J8" s="7" t="s">
        <v>396</v>
      </c>
      <c r="K8" s="7" t="s">
        <v>377</v>
      </c>
    </row>
    <row r="9">
      <c r="B9" s="7" t="s">
        <v>493</v>
      </c>
      <c r="C9" s="7">
        <v>0.0</v>
      </c>
      <c r="D9" s="7">
        <v>6.0</v>
      </c>
      <c r="E9" s="7">
        <v>2.0</v>
      </c>
      <c r="H9" s="7">
        <v>8.0</v>
      </c>
      <c r="I9" s="7">
        <v>4.0</v>
      </c>
      <c r="J9" s="7">
        <v>4.0</v>
      </c>
    </row>
    <row r="10">
      <c r="B10" s="7" t="s">
        <v>494</v>
      </c>
      <c r="C10" s="7">
        <v>1.0</v>
      </c>
      <c r="D10" s="7">
        <v>3.0</v>
      </c>
      <c r="E10" s="7">
        <v>1.0</v>
      </c>
      <c r="F10" s="7">
        <v>2.0</v>
      </c>
      <c r="G10" s="7">
        <v>1.0</v>
      </c>
      <c r="H10" s="7">
        <v>2.0</v>
      </c>
      <c r="I10" s="7">
        <v>2.0</v>
      </c>
      <c r="J10" s="7">
        <v>1.0</v>
      </c>
      <c r="K10" s="7">
        <v>2.0</v>
      </c>
    </row>
    <row r="11">
      <c r="B11" s="7" t="s">
        <v>495</v>
      </c>
      <c r="C11" s="7">
        <v>1.0</v>
      </c>
      <c r="D11" s="7">
        <v>4.0</v>
      </c>
      <c r="E11" s="7">
        <v>2.0</v>
      </c>
      <c r="F11" s="7">
        <v>2.0</v>
      </c>
      <c r="H11" s="7">
        <v>5.0</v>
      </c>
      <c r="I11" s="7">
        <v>6.0</v>
      </c>
      <c r="K11" s="7">
        <v>1.0</v>
      </c>
    </row>
    <row r="12">
      <c r="B12" s="7" t="s">
        <v>476</v>
      </c>
      <c r="C12" s="7">
        <v>2.0</v>
      </c>
      <c r="D12" s="7">
        <v>13.0</v>
      </c>
      <c r="E12" s="7">
        <v>5.0</v>
      </c>
      <c r="F12" s="7">
        <v>4.0</v>
      </c>
      <c r="G12" s="7">
        <v>1.0</v>
      </c>
      <c r="H12" s="7">
        <v>15.0</v>
      </c>
      <c r="I12" s="7">
        <v>12.0</v>
      </c>
      <c r="J12" s="7">
        <v>5.0</v>
      </c>
      <c r="K12" s="7">
        <v>3.0</v>
      </c>
    </row>
    <row r="14">
      <c r="B14" s="7" t="s">
        <v>496</v>
      </c>
      <c r="C14" s="7" t="s">
        <v>547</v>
      </c>
      <c r="F14" s="7" t="s">
        <v>498</v>
      </c>
      <c r="I14" s="7" t="s">
        <v>489</v>
      </c>
    </row>
    <row r="15">
      <c r="C15" s="7" t="s">
        <v>136</v>
      </c>
      <c r="D15" s="7" t="s">
        <v>354</v>
      </c>
      <c r="E15" s="7" t="s">
        <v>388</v>
      </c>
      <c r="F15" s="7" t="s">
        <v>491</v>
      </c>
      <c r="G15" s="7" t="s">
        <v>492</v>
      </c>
      <c r="H15" s="7" t="s">
        <v>548</v>
      </c>
      <c r="I15" s="7" t="s">
        <v>500</v>
      </c>
      <c r="J15" s="7" t="s">
        <v>501</v>
      </c>
      <c r="K15" s="7" t="s">
        <v>502</v>
      </c>
    </row>
    <row r="16">
      <c r="B16" s="7" t="s">
        <v>493</v>
      </c>
      <c r="C16" s="7">
        <v>0.0</v>
      </c>
      <c r="D16" s="7">
        <v>30.0</v>
      </c>
      <c r="E16" s="7">
        <v>10.0</v>
      </c>
      <c r="F16" s="7">
        <v>0.0</v>
      </c>
      <c r="G16" s="7">
        <v>0.0</v>
      </c>
      <c r="H16" s="7">
        <v>40.0</v>
      </c>
      <c r="I16" s="7">
        <v>20.0</v>
      </c>
      <c r="J16" s="7">
        <v>20.0</v>
      </c>
      <c r="K16" s="7">
        <v>0.0</v>
      </c>
    </row>
    <row r="17">
      <c r="B17" s="7" t="s">
        <v>494</v>
      </c>
      <c r="C17" s="7">
        <v>5.0</v>
      </c>
      <c r="D17" s="7">
        <v>15.0</v>
      </c>
      <c r="E17" s="7">
        <v>5.0</v>
      </c>
      <c r="F17" s="7">
        <v>10.0</v>
      </c>
      <c r="G17" s="7">
        <v>5.0</v>
      </c>
      <c r="H17" s="7">
        <v>10.0</v>
      </c>
      <c r="I17" s="7">
        <v>10.0</v>
      </c>
      <c r="J17" s="7">
        <v>5.0</v>
      </c>
      <c r="K17" s="7">
        <v>10.0</v>
      </c>
    </row>
    <row r="18">
      <c r="B18" s="7" t="s">
        <v>495</v>
      </c>
      <c r="C18" s="7">
        <v>5.0</v>
      </c>
      <c r="D18" s="7">
        <v>20.0</v>
      </c>
      <c r="E18" s="7">
        <v>10.0</v>
      </c>
      <c r="F18" s="7">
        <v>10.0</v>
      </c>
      <c r="G18" s="7">
        <v>0.0</v>
      </c>
      <c r="H18" s="7">
        <v>25.0</v>
      </c>
      <c r="I18" s="7">
        <v>30.0</v>
      </c>
      <c r="J18" s="7">
        <v>0.0</v>
      </c>
      <c r="K18" s="7">
        <v>5.0</v>
      </c>
    </row>
    <row r="19">
      <c r="B19" s="7" t="s">
        <v>503</v>
      </c>
      <c r="C19" s="7">
        <v>10.0</v>
      </c>
      <c r="D19" s="7">
        <v>65.0</v>
      </c>
      <c r="E19" s="7">
        <v>25.0</v>
      </c>
      <c r="F19" s="7">
        <v>20.0</v>
      </c>
      <c r="G19" s="7">
        <v>5.0</v>
      </c>
      <c r="H19" s="7">
        <v>75.0</v>
      </c>
      <c r="I19" s="7">
        <v>60.0</v>
      </c>
      <c r="J19" s="7">
        <v>25.0</v>
      </c>
      <c r="K19" s="7">
        <v>15.0</v>
      </c>
    </row>
    <row r="20">
      <c r="B20" s="7" t="s">
        <v>476</v>
      </c>
      <c r="C20" s="7">
        <v>100.0</v>
      </c>
      <c r="F20" s="7">
        <v>100.0</v>
      </c>
      <c r="I20" s="7">
        <v>100.0</v>
      </c>
    </row>
  </sheetData>
  <mergeCells count="11">
    <mergeCell ref="C14:E14"/>
    <mergeCell ref="C20:E20"/>
    <mergeCell ref="F20:H20"/>
    <mergeCell ref="I20:K20"/>
    <mergeCell ref="B7:B8"/>
    <mergeCell ref="C7:E7"/>
    <mergeCell ref="F7:H7"/>
    <mergeCell ref="I7:K7"/>
    <mergeCell ref="B14:B15"/>
    <mergeCell ref="F14:H14"/>
    <mergeCell ref="I14:K14"/>
  </mergeCell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